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aolo\Desktop\"/>
    </mc:Choice>
  </mc:AlternateContent>
  <xr:revisionPtr revIDLastSave="0" documentId="13_ncr:1_{8812EF4E-6BC5-4035-84FB-3D8FADEB2215}" xr6:coauthVersionLast="47" xr6:coauthVersionMax="47" xr10:uidLastSave="{00000000-0000-0000-0000-000000000000}"/>
  <bookViews>
    <workbookView xWindow="-120" yWindow="-120" windowWidth="29040" windowHeight="15720" xr2:uid="{AEF0E033-9638-4F3B-B5F2-C8706627472C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2" l="1"/>
  <c r="E2" i="2"/>
  <c r="E3" i="2" s="1"/>
  <c r="E4" i="2" s="1"/>
  <c r="E6" i="2" s="1"/>
  <c r="F2" i="2"/>
  <c r="F3" i="2" s="1"/>
  <c r="F6" i="2" s="1"/>
  <c r="B16" i="2"/>
  <c r="B13" i="2"/>
  <c r="F4" i="2" l="1"/>
</calcChain>
</file>

<file path=xl/sharedStrings.xml><?xml version="1.0" encoding="utf-8"?>
<sst xmlns="http://schemas.openxmlformats.org/spreadsheetml/2006/main" count="19" uniqueCount="19">
  <si>
    <t>Importo</t>
  </si>
  <si>
    <t>commissione minima</t>
  </si>
  <si>
    <t>rendimento annuo XEON</t>
  </si>
  <si>
    <t>tassazione XEON</t>
  </si>
  <si>
    <t>rendimento annuo DNCA Invest Alpha Bonds</t>
  </si>
  <si>
    <t>anni permanenza</t>
  </si>
  <si>
    <t>tassazione DNCA Invest Alpha Bonds</t>
  </si>
  <si>
    <t>perdita massima</t>
  </si>
  <si>
    <t>XEON</t>
  </si>
  <si>
    <t>ingresso</t>
  </si>
  <si>
    <t>uscita</t>
  </si>
  <si>
    <t>uscita nel momento peggiore</t>
  </si>
  <si>
    <t>commissione massima</t>
  </si>
  <si>
    <t>commissione variable</t>
  </si>
  <si>
    <t>commissione entrata fondo</t>
  </si>
  <si>
    <t>commissione uscita fondo</t>
  </si>
  <si>
    <t>giorni massimo sotto</t>
  </si>
  <si>
    <t>DCNA Invest Alpha Bonds</t>
  </si>
  <si>
    <t>spread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</si>
</sst>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" x14ac:knownFonts="1">
    <font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0" fontId="0" fillId="0" borderId="0" xfId="0" applyNumberFormat="1"/>
    <xf numFmtId="9" fontId="0" fillId="0" borderId="0" xfId="0" applyNumberFormat="1"/>
    <xf numFmtId="164" fontId="0" fillId="0" borderId="0" xfId="0" applyNumberFormat="1"/>
    <xf numFmtId="0" fontId="1" fillId="0" borderId="0" xfId="0" applyFont="1"/>
    <xf numFmtId="0" fontId="0" fillId="2" borderId="0" xfId="0" applyFill="1"/>
    <xf numFmtId="10" fontId="0" fillId="2" borderId="0" xfId="0" applyNumberFormat="1" applyFill="1"/>
    <xf numFmtId="1" fontId="0" fillId="0" borderId="0" xfId="0" applyNumberFormat="1"/>
    <xf numFmtId="9" fontId="0" fillId="2" borderId="0" xfId="0" applyNumberFormat="1" applyFill="1"/>
    <xf numFmtId="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62602-A0AF-4A37-AB41-7386195A183D}">
  <dimension ref="A1:F18"/>
  <sheetViews>
    <sheetView tabSelected="1" zoomScale="170" zoomScaleNormal="170" workbookViewId="0">
      <selection activeCell="B11" sqref="B11"/>
    </sheetView>
  </sheetViews>
  <sheetFormatPr defaultRowHeight="15" x14ac:dyDescent="0.25"/>
  <cols>
    <col min="1" max="1" width="41.85546875" style="4" bestFit="1" customWidth="1"/>
    <col min="4" max="4" width="27" bestFit="1" customWidth="1"/>
    <col min="5" max="5" width="10.7109375" style="7" customWidth="1"/>
    <col min="6" max="6" width="24.28515625" style="7" bestFit="1" customWidth="1"/>
  </cols>
  <sheetData>
    <row r="1" spans="1:6" x14ac:dyDescent="0.25">
      <c r="A1" s="4" t="s">
        <v>0</v>
      </c>
      <c r="B1" s="5">
        <v>3000</v>
      </c>
      <c r="E1" s="9" t="s">
        <v>8</v>
      </c>
      <c r="F1" s="9" t="s">
        <v>17</v>
      </c>
    </row>
    <row r="2" spans="1:6" x14ac:dyDescent="0.25">
      <c r="A2" s="4" t="s">
        <v>1</v>
      </c>
      <c r="B2" s="5">
        <v>5</v>
      </c>
      <c r="D2" t="s">
        <v>9</v>
      </c>
      <c r="E2" s="7">
        <f>(B1-MIN(B3,MAX(B2,B1*B4)))*(1-B5)</f>
        <v>2994.7004999999999</v>
      </c>
      <c r="F2" s="7">
        <f>B1*(1-B7)</f>
        <v>2970</v>
      </c>
    </row>
    <row r="3" spans="1:6" x14ac:dyDescent="0.25">
      <c r="A3" s="4" t="s">
        <v>12</v>
      </c>
      <c r="B3" s="5">
        <v>5</v>
      </c>
      <c r="D3" t="str">
        <f>"dopo "&amp;B10&amp;" anni"</f>
        <v>dopo 2 anni</v>
      </c>
      <c r="E3" s="7">
        <f>E2*(1+B12)^B10</f>
        <v>3185.1026294328458</v>
      </c>
      <c r="F3" s="7">
        <f>F2*(1+B15)^B10</f>
        <v>3213.5876388000001</v>
      </c>
    </row>
    <row r="4" spans="1:6" x14ac:dyDescent="0.25">
      <c r="A4" s="4" t="s">
        <v>13</v>
      </c>
      <c r="B4" s="6">
        <v>1.8E-3</v>
      </c>
      <c r="D4" t="s">
        <v>10</v>
      </c>
      <c r="E4" s="7">
        <f>E3*(1-B5)-(E3*(1-B5)-B1)*B13-MIN(B3,MAX(B2,E3*(1-B5)*B4))</f>
        <v>3155.9377285910268</v>
      </c>
      <c r="F4" s="7">
        <f>F3-F3*B8-(F3-B1)*B16</f>
        <v>3184.87078076334</v>
      </c>
    </row>
    <row r="5" spans="1:6" x14ac:dyDescent="0.25">
      <c r="A5" s="4" t="s">
        <v>18</v>
      </c>
      <c r="B5" s="6">
        <v>1E-4</v>
      </c>
    </row>
    <row r="6" spans="1:6" x14ac:dyDescent="0.25">
      <c r="D6" t="s">
        <v>11</v>
      </c>
      <c r="E6" s="7">
        <f>E4</f>
        <v>3155.9377285910268</v>
      </c>
      <c r="F6" s="7">
        <f>F3*(1-B17)-F3*(1-B17)*B8-(F3*(1-B17)-B1)*B16</f>
        <v>3115.6109133223326</v>
      </c>
    </row>
    <row r="7" spans="1:6" x14ac:dyDescent="0.25">
      <c r="A7" s="4" t="s">
        <v>14</v>
      </c>
      <c r="B7" s="8">
        <v>0.01</v>
      </c>
    </row>
    <row r="8" spans="1:6" x14ac:dyDescent="0.25">
      <c r="A8" s="4" t="s">
        <v>15</v>
      </c>
      <c r="B8" s="2">
        <v>0</v>
      </c>
    </row>
    <row r="10" spans="1:6" x14ac:dyDescent="0.25">
      <c r="A10" s="4" t="s">
        <v>5</v>
      </c>
      <c r="B10" s="5">
        <v>2</v>
      </c>
    </row>
    <row r="12" spans="1:6" x14ac:dyDescent="0.25">
      <c r="A12" s="4" t="s">
        <v>2</v>
      </c>
      <c r="B12" s="6">
        <v>3.1300000000000001E-2</v>
      </c>
    </row>
    <row r="13" spans="1:6" x14ac:dyDescent="0.25">
      <c r="A13" s="4" t="s">
        <v>3</v>
      </c>
      <c r="B13" s="3">
        <f>97%*12.5%+3%*26%</f>
        <v>0.12905</v>
      </c>
    </row>
    <row r="15" spans="1:6" x14ac:dyDescent="0.25">
      <c r="A15" s="4" t="s">
        <v>4</v>
      </c>
      <c r="B15" s="6">
        <v>4.02E-2</v>
      </c>
    </row>
    <row r="16" spans="1:6" x14ac:dyDescent="0.25">
      <c r="A16" s="4" t="s">
        <v>6</v>
      </c>
      <c r="B16" s="3">
        <f>93%*12.5%+7%*26%</f>
        <v>0.13445000000000001</v>
      </c>
    </row>
    <row r="17" spans="1:2" x14ac:dyDescent="0.25">
      <c r="A17" s="4" t="s">
        <v>7</v>
      </c>
      <c r="B17" s="1">
        <v>2.4899999999999999E-2</v>
      </c>
    </row>
    <row r="18" spans="1:2" x14ac:dyDescent="0.25">
      <c r="A18" s="4" t="s">
        <v>16</v>
      </c>
      <c r="B18">
        <v>69</v>
      </c>
    </row>
  </sheetData>
  <conditionalFormatting sqref="E4:F4">
    <cfRule type="colorScale" priority="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Coletti Paolo</dc:creator>
  <cp:lastModifiedBy>Coletti Paolo</cp:lastModifiedBy>
  <dcterms:created xsi:type="dcterms:W3CDTF">2025-06-07T22:03:59Z</dcterms:created>
  <dcterms:modified xsi:type="dcterms:W3CDTF">2025-06-08T09:52:23Z</dcterms:modified>
</cp:coreProperties>
</file>