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olo\Videos\codici e dati\"/>
    </mc:Choice>
  </mc:AlternateContent>
  <xr:revisionPtr revIDLastSave="0" documentId="13_ncr:1_{8CFDEF74-378A-4CC5-A1F6-6886B7DDD272}" xr6:coauthVersionLast="47" xr6:coauthVersionMax="47" xr10:uidLastSave="{00000000-0000-0000-0000-000000000000}"/>
  <bookViews>
    <workbookView xWindow="-28920" yWindow="-120" windowWidth="29040" windowHeight="15720" activeTab="2" xr2:uid="{D025738D-E5F5-4537-986C-836BB5168564}"/>
  </bookViews>
  <sheets>
    <sheet name="Chart1" sheetId="3" r:id="rId1"/>
    <sheet name="Euribor" sheetId="2" r:id="rId2"/>
    <sheet name="Flussi" sheetId="1" r:id="rId3"/>
    <sheet name="Stima prezzo" sheetId="5" r:id="rId4"/>
    <sheet name="Flussi Se Vendita" sheetId="6" r:id="rId5"/>
  </sheets>
  <definedNames>
    <definedName name="investito" localSheetId="4">'Flussi Se Vendita'!$G$2</definedName>
    <definedName name="investito">Flussi!$G$2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" i="6" l="1"/>
  <c r="F14" i="6"/>
  <c r="G14" i="6"/>
  <c r="C6" i="6"/>
  <c r="C5" i="6"/>
  <c r="B5" i="6"/>
  <c r="B4" i="6"/>
  <c r="C4" i="6" s="1"/>
  <c r="B3" i="6"/>
  <c r="C3" i="6" s="1"/>
  <c r="B2" i="6"/>
  <c r="B8" i="5"/>
  <c r="G1" i="5" s="1"/>
  <c r="V2" i="2"/>
  <c r="V3" i="2"/>
  <c r="V4" i="2"/>
  <c r="V5" i="2"/>
  <c r="L185" i="2" a="1"/>
  <c r="L185" i="2" s="1"/>
  <c r="L184" i="2" a="1"/>
  <c r="L184" i="2" s="1"/>
  <c r="L183" i="2" a="1"/>
  <c r="L183" i="2" s="1"/>
  <c r="L182" i="2" a="1"/>
  <c r="L182" i="2" s="1"/>
  <c r="L181" i="2"/>
  <c r="L181" i="2" a="1"/>
  <c r="L180" i="2" a="1"/>
  <c r="L180" i="2" s="1"/>
  <c r="L179" i="2"/>
  <c r="L179" i="2" a="1"/>
  <c r="L178" i="2" a="1"/>
  <c r="L178" i="2" s="1"/>
  <c r="L177" i="2" a="1"/>
  <c r="L177" i="2" s="1"/>
  <c r="L176" i="2" a="1"/>
  <c r="L176" i="2" s="1"/>
  <c r="L175" i="2" a="1"/>
  <c r="L175" i="2" s="1"/>
  <c r="L174" i="2" a="1"/>
  <c r="L174" i="2" s="1"/>
  <c r="L173" i="2" a="1"/>
  <c r="L173" i="2" s="1"/>
  <c r="L172" i="2" a="1"/>
  <c r="L172" i="2" s="1"/>
  <c r="L171" i="2" a="1"/>
  <c r="L171" i="2" s="1"/>
  <c r="L170" i="2" a="1"/>
  <c r="L170" i="2" s="1"/>
  <c r="L169" i="2" a="1"/>
  <c r="L169" i="2" s="1"/>
  <c r="L168" i="2" a="1"/>
  <c r="L168" i="2" s="1"/>
  <c r="L167" i="2" a="1"/>
  <c r="L167" i="2" s="1"/>
  <c r="L166" i="2" a="1"/>
  <c r="L166" i="2" s="1"/>
  <c r="L165" i="2" a="1"/>
  <c r="L165" i="2" s="1"/>
  <c r="L164" i="2" a="1"/>
  <c r="L164" i="2" s="1"/>
  <c r="L163" i="2" a="1"/>
  <c r="L163" i="2" s="1"/>
  <c r="L162" i="2" a="1"/>
  <c r="L162" i="2" s="1"/>
  <c r="L161" i="2" a="1"/>
  <c r="L161" i="2" s="1"/>
  <c r="L160" i="2" a="1"/>
  <c r="L160" i="2" s="1"/>
  <c r="L159" i="2" a="1"/>
  <c r="L159" i="2" s="1"/>
  <c r="L158" i="2" a="1"/>
  <c r="L158" i="2" s="1"/>
  <c r="L157" i="2" a="1"/>
  <c r="L157" i="2" s="1"/>
  <c r="L156" i="2" a="1"/>
  <c r="L156" i="2" s="1"/>
  <c r="L155" i="2"/>
  <c r="L155" i="2" a="1"/>
  <c r="L154" i="2" a="1"/>
  <c r="L154" i="2" s="1"/>
  <c r="L153" i="2" a="1"/>
  <c r="L153" i="2" s="1"/>
  <c r="L152" i="2" a="1"/>
  <c r="L152" i="2" s="1"/>
  <c r="L151" i="2" a="1"/>
  <c r="L151" i="2" s="1"/>
  <c r="L150" i="2" a="1"/>
  <c r="L150" i="2" s="1"/>
  <c r="L149" i="2" a="1"/>
  <c r="L149" i="2" s="1"/>
  <c r="L148" i="2" a="1"/>
  <c r="L148" i="2" s="1"/>
  <c r="L147" i="2"/>
  <c r="L147" i="2" a="1"/>
  <c r="L146" i="2" a="1"/>
  <c r="L146" i="2" s="1"/>
  <c r="L145" i="2" a="1"/>
  <c r="L145" i="2" s="1"/>
  <c r="L144" i="2" a="1"/>
  <c r="L144" i="2" s="1"/>
  <c r="L143" i="2" a="1"/>
  <c r="L143" i="2" s="1"/>
  <c r="L142" i="2" a="1"/>
  <c r="L142" i="2" s="1"/>
  <c r="L141" i="2" a="1"/>
  <c r="L141" i="2" s="1"/>
  <c r="L140" i="2" a="1"/>
  <c r="L140" i="2" s="1"/>
  <c r="L139" i="2" a="1"/>
  <c r="L139" i="2" s="1"/>
  <c r="L138" i="2" a="1"/>
  <c r="L138" i="2" s="1"/>
  <c r="L137" i="2" a="1"/>
  <c r="L137" i="2" s="1"/>
  <c r="L136" i="2" a="1"/>
  <c r="L136" i="2" s="1"/>
  <c r="L135" i="2" a="1"/>
  <c r="L135" i="2" s="1"/>
  <c r="L134" i="2" a="1"/>
  <c r="L134" i="2" s="1"/>
  <c r="L133" i="2" a="1"/>
  <c r="L133" i="2" s="1"/>
  <c r="L132" i="2" a="1"/>
  <c r="L132" i="2" s="1"/>
  <c r="L131" i="2" a="1"/>
  <c r="L131" i="2" s="1"/>
  <c r="L130" i="2" a="1"/>
  <c r="L130" i="2" s="1"/>
  <c r="L129" i="2" a="1"/>
  <c r="L129" i="2" s="1"/>
  <c r="L128" i="2" a="1"/>
  <c r="L128" i="2" s="1"/>
  <c r="L127" i="2" a="1"/>
  <c r="L127" i="2" s="1"/>
  <c r="L126" i="2" a="1"/>
  <c r="L126" i="2" s="1"/>
  <c r="L125" i="2"/>
  <c r="L125" i="2" a="1"/>
  <c r="L124" i="2" a="1"/>
  <c r="L124" i="2" s="1"/>
  <c r="L123" i="2"/>
  <c r="L123" i="2" a="1"/>
  <c r="L122" i="2" a="1"/>
  <c r="L122" i="2" s="1"/>
  <c r="L121" i="2" a="1"/>
  <c r="L121" i="2" s="1"/>
  <c r="L120" i="2" a="1"/>
  <c r="L120" i="2" s="1"/>
  <c r="L119" i="2" a="1"/>
  <c r="L119" i="2" s="1"/>
  <c r="L118" i="2" a="1"/>
  <c r="L118" i="2" s="1"/>
  <c r="L117" i="2"/>
  <c r="L117" i="2" a="1"/>
  <c r="L116" i="2" a="1"/>
  <c r="L116" i="2" s="1"/>
  <c r="L115" i="2"/>
  <c r="L115" i="2" a="1"/>
  <c r="L114" i="2" a="1"/>
  <c r="L114" i="2" s="1"/>
  <c r="L113" i="2" a="1"/>
  <c r="L113" i="2" s="1"/>
  <c r="L112" i="2" a="1"/>
  <c r="L112" i="2" s="1"/>
  <c r="L111" i="2" a="1"/>
  <c r="L111" i="2" s="1"/>
  <c r="L110" i="2" a="1"/>
  <c r="L110" i="2" s="1"/>
  <c r="L109" i="2" a="1"/>
  <c r="L109" i="2" s="1"/>
  <c r="L108" i="2" a="1"/>
  <c r="L108" i="2" s="1"/>
  <c r="L107" i="2" a="1"/>
  <c r="L107" i="2" s="1"/>
  <c r="L106" i="2" a="1"/>
  <c r="L106" i="2" s="1"/>
  <c r="L105" i="2" a="1"/>
  <c r="L105" i="2" s="1"/>
  <c r="L104" i="2" a="1"/>
  <c r="L104" i="2" s="1"/>
  <c r="L103" i="2" a="1"/>
  <c r="L103" i="2" s="1"/>
  <c r="L102" i="2" a="1"/>
  <c r="L102" i="2" s="1"/>
  <c r="L101" i="2" a="1"/>
  <c r="L101" i="2" s="1"/>
  <c r="L100" i="2" a="1"/>
  <c r="L100" i="2" s="1"/>
  <c r="L99" i="2" a="1"/>
  <c r="L99" i="2" s="1"/>
  <c r="L98" i="2" a="1"/>
  <c r="L98" i="2" s="1"/>
  <c r="L97" i="2" a="1"/>
  <c r="L97" i="2" s="1"/>
  <c r="L96" i="2" a="1"/>
  <c r="L96" i="2" s="1"/>
  <c r="L95" i="2" a="1"/>
  <c r="L95" i="2" s="1"/>
  <c r="L94" i="2" a="1"/>
  <c r="L94" i="2" s="1"/>
  <c r="L93" i="2" a="1"/>
  <c r="L93" i="2" s="1"/>
  <c r="L92" i="2" a="1"/>
  <c r="L92" i="2" s="1"/>
  <c r="L91" i="2"/>
  <c r="L91" i="2" a="1"/>
  <c r="L90" i="2" a="1"/>
  <c r="L90" i="2" s="1"/>
  <c r="L89" i="2" a="1"/>
  <c r="L89" i="2" s="1"/>
  <c r="L88" i="2" a="1"/>
  <c r="L88" i="2" s="1"/>
  <c r="L87" i="2" a="1"/>
  <c r="L87" i="2" s="1"/>
  <c r="L86" i="2" a="1"/>
  <c r="L86" i="2" s="1"/>
  <c r="L85" i="2" a="1"/>
  <c r="L85" i="2" s="1"/>
  <c r="L84" i="2" a="1"/>
  <c r="L84" i="2" s="1"/>
  <c r="L83" i="2"/>
  <c r="L83" i="2" a="1"/>
  <c r="L82" i="2" a="1"/>
  <c r="L82" i="2" s="1"/>
  <c r="L81" i="2" a="1"/>
  <c r="L81" i="2" s="1"/>
  <c r="L80" i="2" a="1"/>
  <c r="L80" i="2" s="1"/>
  <c r="L79" i="2" a="1"/>
  <c r="L79" i="2" s="1"/>
  <c r="L78" i="2" a="1"/>
  <c r="L78" i="2" s="1"/>
  <c r="L77" i="2" a="1"/>
  <c r="L77" i="2" s="1"/>
  <c r="L76" i="2" a="1"/>
  <c r="L76" i="2" s="1"/>
  <c r="L75" i="2" a="1"/>
  <c r="L75" i="2" s="1"/>
  <c r="L74" i="2" a="1"/>
  <c r="L74" i="2" s="1"/>
  <c r="L73" i="2" a="1"/>
  <c r="L73" i="2" s="1"/>
  <c r="L72" i="2" a="1"/>
  <c r="L72" i="2" s="1"/>
  <c r="L71" i="2" a="1"/>
  <c r="L71" i="2" s="1"/>
  <c r="L70" i="2" a="1"/>
  <c r="L70" i="2" s="1"/>
  <c r="L69" i="2"/>
  <c r="L69" i="2" a="1"/>
  <c r="L68" i="2" a="1"/>
  <c r="L68" i="2" s="1"/>
  <c r="L67" i="2" a="1"/>
  <c r="L67" i="2" s="1"/>
  <c r="L66" i="2" a="1"/>
  <c r="L66" i="2" s="1"/>
  <c r="L65" i="2" a="1"/>
  <c r="L65" i="2" s="1"/>
  <c r="L64" i="2" a="1"/>
  <c r="L64" i="2" s="1"/>
  <c r="L63" i="2" a="1"/>
  <c r="L63" i="2" s="1"/>
  <c r="L62" i="2" a="1"/>
  <c r="L62" i="2" s="1"/>
  <c r="L61" i="2"/>
  <c r="L61" i="2" a="1"/>
  <c r="L60" i="2" a="1"/>
  <c r="L60" i="2" s="1"/>
  <c r="L59" i="2"/>
  <c r="L59" i="2" a="1"/>
  <c r="L58" i="2" a="1"/>
  <c r="L58" i="2" s="1"/>
  <c r="L57" i="2" a="1"/>
  <c r="L57" i="2" s="1"/>
  <c r="L56" i="2" a="1"/>
  <c r="L56" i="2" s="1"/>
  <c r="L55" i="2" a="1"/>
  <c r="L55" i="2" s="1"/>
  <c r="L54" i="2" a="1"/>
  <c r="L54" i="2" s="1"/>
  <c r="L53" i="2"/>
  <c r="L53" i="2" a="1"/>
  <c r="L52" i="2" a="1"/>
  <c r="L52" i="2" s="1"/>
  <c r="L51" i="2"/>
  <c r="L51" i="2" a="1"/>
  <c r="L50" i="2" a="1"/>
  <c r="L50" i="2" s="1"/>
  <c r="L49" i="2" a="1"/>
  <c r="L49" i="2" s="1"/>
  <c r="L48" i="2" a="1"/>
  <c r="L48" i="2" s="1"/>
  <c r="L47" i="2" a="1"/>
  <c r="L47" i="2" s="1"/>
  <c r="L46" i="2" a="1"/>
  <c r="L46" i="2" s="1"/>
  <c r="L45" i="2" a="1"/>
  <c r="L45" i="2" s="1"/>
  <c r="L44" i="2" a="1"/>
  <c r="L44" i="2" s="1"/>
  <c r="L43" i="2" a="1"/>
  <c r="L43" i="2" s="1"/>
  <c r="L42" i="2" a="1"/>
  <c r="L42" i="2" s="1"/>
  <c r="L41" i="2" a="1"/>
  <c r="L41" i="2" s="1"/>
  <c r="L40" i="2" a="1"/>
  <c r="L40" i="2" s="1"/>
  <c r="L39" i="2" a="1"/>
  <c r="L39" i="2" s="1"/>
  <c r="L38" i="2" a="1"/>
  <c r="L38" i="2" s="1"/>
  <c r="L37" i="2"/>
  <c r="L37" i="2" a="1"/>
  <c r="L36" i="2" a="1"/>
  <c r="L36" i="2" s="1"/>
  <c r="L35" i="2" a="1"/>
  <c r="L35" i="2" s="1"/>
  <c r="L34" i="2" a="1"/>
  <c r="L34" i="2" s="1"/>
  <c r="L33" i="2" a="1"/>
  <c r="L33" i="2" s="1"/>
  <c r="L32" i="2" a="1"/>
  <c r="L32" i="2" s="1"/>
  <c r="L31" i="2" a="1"/>
  <c r="L31" i="2" s="1"/>
  <c r="L30" i="2" a="1"/>
  <c r="L30" i="2" s="1"/>
  <c r="L29" i="2" a="1"/>
  <c r="L29" i="2" s="1"/>
  <c r="L28" i="2" a="1"/>
  <c r="L28" i="2" s="1"/>
  <c r="L27" i="2"/>
  <c r="L27" i="2" a="1"/>
  <c r="L26" i="2" a="1"/>
  <c r="L26" i="2" s="1"/>
  <c r="L25" i="2" a="1"/>
  <c r="L25" i="2" s="1"/>
  <c r="L24" i="2" a="1"/>
  <c r="L24" i="2" s="1"/>
  <c r="L23" i="2" a="1"/>
  <c r="L23" i="2" s="1"/>
  <c r="L22" i="2" a="1"/>
  <c r="L22" i="2" s="1"/>
  <c r="L21" i="2" a="1"/>
  <c r="L21" i="2" s="1"/>
  <c r="L20" i="2" a="1"/>
  <c r="L20" i="2" s="1"/>
  <c r="L19" i="2"/>
  <c r="L19" i="2" a="1"/>
  <c r="L18" i="2" a="1"/>
  <c r="L18" i="2" s="1"/>
  <c r="L17" i="2" a="1"/>
  <c r="L17" i="2" s="1"/>
  <c r="L16" i="2" a="1"/>
  <c r="L16" i="2" s="1"/>
  <c r="L15" i="2" a="1"/>
  <c r="L15" i="2" s="1"/>
  <c r="L14" i="2" a="1"/>
  <c r="L14" i="2" s="1"/>
  <c r="L13" i="2" a="1"/>
  <c r="L13" i="2" s="1"/>
  <c r="L12" i="2" a="1"/>
  <c r="L12" i="2" s="1"/>
  <c r="L11" i="2" a="1"/>
  <c r="L11" i="2" s="1"/>
  <c r="L10" i="2" a="1"/>
  <c r="L10" i="2" s="1"/>
  <c r="L9" i="2" a="1"/>
  <c r="L9" i="2" s="1"/>
  <c r="L8" i="2" a="1"/>
  <c r="L8" i="2" s="1"/>
  <c r="L7" i="2" a="1"/>
  <c r="L7" i="2" s="1"/>
  <c r="L6" i="2" a="1"/>
  <c r="L6" i="2" s="1"/>
  <c r="L5" i="2" a="1"/>
  <c r="L5" i="2" s="1"/>
  <c r="L4" i="2" a="1"/>
  <c r="L4" i="2" s="1"/>
  <c r="L3" i="2" a="1"/>
  <c r="L3" i="2" s="1"/>
  <c r="L2" i="2" a="1"/>
  <c r="L2" i="2" s="1"/>
  <c r="F2" i="2" a="1"/>
  <c r="F2" i="2" s="1"/>
  <c r="G2" i="2" a="1"/>
  <c r="G2" i="2" s="1"/>
  <c r="H2" i="2" a="1"/>
  <c r="H2" i="2" s="1"/>
  <c r="I2" i="2" a="1"/>
  <c r="I2" i="2" s="1"/>
  <c r="J2" i="2" a="1"/>
  <c r="J2" i="2" s="1"/>
  <c r="K2" i="2" a="1"/>
  <c r="K2" i="2" s="1"/>
  <c r="F3" i="2" a="1"/>
  <c r="F3" i="2" s="1"/>
  <c r="G3" i="2" a="1"/>
  <c r="G3" i="2" s="1"/>
  <c r="H3" i="2" a="1"/>
  <c r="H3" i="2" s="1"/>
  <c r="I3" i="2" a="1"/>
  <c r="I3" i="2"/>
  <c r="J3" i="2" a="1"/>
  <c r="J3" i="2" s="1"/>
  <c r="K3" i="2" a="1"/>
  <c r="K3" i="2" s="1"/>
  <c r="F4" i="2" a="1"/>
  <c r="F4" i="2" s="1"/>
  <c r="G4" i="2" a="1"/>
  <c r="G4" i="2" s="1"/>
  <c r="H4" i="2" a="1"/>
  <c r="H4" i="2" s="1"/>
  <c r="I4" i="2" a="1"/>
  <c r="I4" i="2" s="1"/>
  <c r="J4" i="2" a="1"/>
  <c r="J4" i="2" s="1"/>
  <c r="K4" i="2" a="1"/>
  <c r="K4" i="2"/>
  <c r="F5" i="2" a="1"/>
  <c r="F5" i="2" s="1"/>
  <c r="G5" i="2" a="1"/>
  <c r="G5" i="2"/>
  <c r="H5" i="2" a="1"/>
  <c r="H5" i="2" s="1"/>
  <c r="I5" i="2" a="1"/>
  <c r="I5" i="2" s="1"/>
  <c r="J5" i="2" a="1"/>
  <c r="J5" i="2" s="1"/>
  <c r="K5" i="2" a="1"/>
  <c r="K5" i="2" s="1"/>
  <c r="F6" i="2" a="1"/>
  <c r="F6" i="2" s="1"/>
  <c r="G6" i="2" a="1"/>
  <c r="G6" i="2"/>
  <c r="H6" i="2" a="1"/>
  <c r="H6" i="2" s="1"/>
  <c r="I6" i="2" a="1"/>
  <c r="I6" i="2" s="1"/>
  <c r="J6" i="2" a="1"/>
  <c r="J6" i="2" s="1"/>
  <c r="K6" i="2" a="1"/>
  <c r="K6" i="2" s="1"/>
  <c r="F7" i="2" a="1"/>
  <c r="F7" i="2" s="1"/>
  <c r="G7" i="2" a="1"/>
  <c r="G7" i="2"/>
  <c r="H7" i="2" a="1"/>
  <c r="H7" i="2" s="1"/>
  <c r="I7" i="2" a="1"/>
  <c r="I7" i="2" s="1"/>
  <c r="J7" i="2" a="1"/>
  <c r="J7" i="2" s="1"/>
  <c r="K7" i="2" a="1"/>
  <c r="K7" i="2"/>
  <c r="E2" i="2" a="1"/>
  <c r="E2" i="2"/>
  <c r="E3" i="2" a="1"/>
  <c r="E3" i="2" s="1"/>
  <c r="E4" i="2" a="1"/>
  <c r="E4" i="2"/>
  <c r="E5" i="2" a="1"/>
  <c r="E5" i="2" s="1"/>
  <c r="E6" i="2" a="1"/>
  <c r="E6" i="2"/>
  <c r="E7" i="2" a="1"/>
  <c r="E7" i="2"/>
  <c r="B16" i="1"/>
  <c r="C16" i="1" s="1"/>
  <c r="B4" i="1"/>
  <c r="C4" i="1" s="1"/>
  <c r="B3" i="1"/>
  <c r="I209" i="2" a="1"/>
  <c r="I209" i="2" s="1"/>
  <c r="I208" i="2" a="1"/>
  <c r="I208" i="2" s="1"/>
  <c r="I207" i="2" a="1"/>
  <c r="I207" i="2" s="1"/>
  <c r="I206" i="2" a="1"/>
  <c r="I206" i="2" s="1"/>
  <c r="I205" i="2" a="1"/>
  <c r="I205" i="2" s="1"/>
  <c r="I204" i="2" a="1"/>
  <c r="I204" i="2" s="1"/>
  <c r="I203" i="2" a="1"/>
  <c r="I203" i="2" s="1"/>
  <c r="I202" i="2" a="1"/>
  <c r="I202" i="2" s="1"/>
  <c r="I201" i="2" a="1"/>
  <c r="I201" i="2" s="1"/>
  <c r="I200" i="2" a="1"/>
  <c r="I200" i="2" s="1"/>
  <c r="I199" i="2" a="1"/>
  <c r="I199" i="2" s="1"/>
  <c r="I198" i="2" a="1"/>
  <c r="I198" i="2" s="1"/>
  <c r="J197" i="2" a="1"/>
  <c r="J197" i="2" s="1"/>
  <c r="I197" i="2" a="1"/>
  <c r="I197" i="2" s="1"/>
  <c r="J196" i="2" a="1"/>
  <c r="J196" i="2" s="1"/>
  <c r="I196" i="2" a="1"/>
  <c r="I196" i="2" s="1"/>
  <c r="J195" i="2" a="1"/>
  <c r="J195" i="2" s="1"/>
  <c r="I195" i="2" a="1"/>
  <c r="I195" i="2" s="1"/>
  <c r="J194" i="2" a="1"/>
  <c r="J194" i="2" s="1"/>
  <c r="I194" i="2" a="1"/>
  <c r="I194" i="2" s="1"/>
  <c r="J193" i="2" a="1"/>
  <c r="J193" i="2" s="1"/>
  <c r="I193" i="2" a="1"/>
  <c r="I193" i="2" s="1"/>
  <c r="J192" i="2" a="1"/>
  <c r="J192" i="2" s="1"/>
  <c r="I192" i="2" a="1"/>
  <c r="I192" i="2" s="1"/>
  <c r="J191" i="2" a="1"/>
  <c r="J191" i="2" s="1"/>
  <c r="I191" i="2" a="1"/>
  <c r="I191" i="2" s="1"/>
  <c r="J190" i="2" a="1"/>
  <c r="J190" i="2" s="1"/>
  <c r="I190" i="2" a="1"/>
  <c r="I190" i="2" s="1"/>
  <c r="J189" i="2" a="1"/>
  <c r="J189" i="2" s="1"/>
  <c r="I189" i="2" a="1"/>
  <c r="I189" i="2" s="1"/>
  <c r="J188" i="2" a="1"/>
  <c r="J188" i="2" s="1"/>
  <c r="I188" i="2" a="1"/>
  <c r="I188" i="2" s="1"/>
  <c r="J187" i="2" a="1"/>
  <c r="J187" i="2" s="1"/>
  <c r="I187" i="2" a="1"/>
  <c r="I187" i="2" s="1"/>
  <c r="J186" i="2" a="1"/>
  <c r="J186" i="2" s="1"/>
  <c r="I186" i="2" a="1"/>
  <c r="I186" i="2" s="1"/>
  <c r="K185" i="2" a="1"/>
  <c r="K185" i="2" s="1"/>
  <c r="J185" i="2" a="1"/>
  <c r="J185" i="2" s="1"/>
  <c r="I185" i="2" a="1"/>
  <c r="I185" i="2" s="1"/>
  <c r="K184" i="2" a="1"/>
  <c r="K184" i="2" s="1"/>
  <c r="J184" i="2" a="1"/>
  <c r="J184" i="2" s="1"/>
  <c r="I184" i="2" a="1"/>
  <c r="I184" i="2" s="1"/>
  <c r="K183" i="2" a="1"/>
  <c r="K183" i="2" s="1"/>
  <c r="J183" i="2" a="1"/>
  <c r="J183" i="2" s="1"/>
  <c r="I183" i="2" a="1"/>
  <c r="I183" i="2" s="1"/>
  <c r="K182" i="2" a="1"/>
  <c r="K182" i="2" s="1"/>
  <c r="J182" i="2" a="1"/>
  <c r="J182" i="2" s="1"/>
  <c r="I182" i="2" a="1"/>
  <c r="I182" i="2" s="1"/>
  <c r="K181" i="2" a="1"/>
  <c r="K181" i="2" s="1"/>
  <c r="J181" i="2" a="1"/>
  <c r="J181" i="2" s="1"/>
  <c r="I181" i="2" a="1"/>
  <c r="I181" i="2" s="1"/>
  <c r="K180" i="2" a="1"/>
  <c r="K180" i="2" s="1"/>
  <c r="J180" i="2" a="1"/>
  <c r="J180" i="2" s="1"/>
  <c r="I180" i="2" a="1"/>
  <c r="I180" i="2" s="1"/>
  <c r="K179" i="2" a="1"/>
  <c r="K179" i="2" s="1"/>
  <c r="J179" i="2" a="1"/>
  <c r="J179" i="2" s="1"/>
  <c r="I179" i="2" a="1"/>
  <c r="I179" i="2" s="1"/>
  <c r="K178" i="2" a="1"/>
  <c r="K178" i="2" s="1"/>
  <c r="J178" i="2" a="1"/>
  <c r="J178" i="2" s="1"/>
  <c r="I178" i="2" a="1"/>
  <c r="I178" i="2" s="1"/>
  <c r="K177" i="2" a="1"/>
  <c r="K177" i="2" s="1"/>
  <c r="J177" i="2" a="1"/>
  <c r="J177" i="2" s="1"/>
  <c r="I177" i="2" a="1"/>
  <c r="I177" i="2" s="1"/>
  <c r="K176" i="2" a="1"/>
  <c r="K176" i="2" s="1"/>
  <c r="J176" i="2" a="1"/>
  <c r="J176" i="2" s="1"/>
  <c r="I176" i="2" a="1"/>
  <c r="I176" i="2" s="1"/>
  <c r="K175" i="2" a="1"/>
  <c r="K175" i="2" s="1"/>
  <c r="J175" i="2" a="1"/>
  <c r="J175" i="2" s="1"/>
  <c r="I175" i="2" a="1"/>
  <c r="I175" i="2" s="1"/>
  <c r="K174" i="2" a="1"/>
  <c r="K174" i="2" s="1"/>
  <c r="J174" i="2" a="1"/>
  <c r="J174" i="2" s="1"/>
  <c r="I174" i="2" a="1"/>
  <c r="I174" i="2" s="1"/>
  <c r="K173" i="2" a="1"/>
  <c r="K173" i="2" s="1"/>
  <c r="J173" i="2" a="1"/>
  <c r="J173" i="2" s="1"/>
  <c r="I173" i="2" a="1"/>
  <c r="I173" i="2" s="1"/>
  <c r="K172" i="2" a="1"/>
  <c r="K172" i="2" s="1"/>
  <c r="J172" i="2" a="1"/>
  <c r="J172" i="2" s="1"/>
  <c r="I172" i="2" a="1"/>
  <c r="I172" i="2" s="1"/>
  <c r="K171" i="2" a="1"/>
  <c r="K171" i="2" s="1"/>
  <c r="J171" i="2" a="1"/>
  <c r="J171" i="2" s="1"/>
  <c r="I171" i="2" a="1"/>
  <c r="I171" i="2" s="1"/>
  <c r="K170" i="2" a="1"/>
  <c r="K170" i="2" s="1"/>
  <c r="J170" i="2" a="1"/>
  <c r="J170" i="2" s="1"/>
  <c r="I170" i="2" a="1"/>
  <c r="I170" i="2" s="1"/>
  <c r="K169" i="2" a="1"/>
  <c r="K169" i="2" s="1"/>
  <c r="J169" i="2" a="1"/>
  <c r="J169" i="2" s="1"/>
  <c r="I169" i="2" a="1"/>
  <c r="I169" i="2" s="1"/>
  <c r="K168" i="2" a="1"/>
  <c r="K168" i="2" s="1"/>
  <c r="J168" i="2" a="1"/>
  <c r="J168" i="2" s="1"/>
  <c r="I168" i="2" a="1"/>
  <c r="I168" i="2" s="1"/>
  <c r="K167" i="2" a="1"/>
  <c r="K167" i="2" s="1"/>
  <c r="J167" i="2" a="1"/>
  <c r="J167" i="2" s="1"/>
  <c r="I167" i="2" a="1"/>
  <c r="I167" i="2" s="1"/>
  <c r="K166" i="2" a="1"/>
  <c r="K166" i="2" s="1"/>
  <c r="J166" i="2" a="1"/>
  <c r="J166" i="2" s="1"/>
  <c r="I166" i="2" a="1"/>
  <c r="I166" i="2" s="1"/>
  <c r="K165" i="2" a="1"/>
  <c r="K165" i="2" s="1"/>
  <c r="J165" i="2" a="1"/>
  <c r="J165" i="2" s="1"/>
  <c r="I165" i="2" a="1"/>
  <c r="I165" i="2" s="1"/>
  <c r="K164" i="2" a="1"/>
  <c r="K164" i="2" s="1"/>
  <c r="J164" i="2" a="1"/>
  <c r="J164" i="2" s="1"/>
  <c r="I164" i="2" a="1"/>
  <c r="I164" i="2" s="1"/>
  <c r="K163" i="2" a="1"/>
  <c r="K163" i="2" s="1"/>
  <c r="J163" i="2" a="1"/>
  <c r="J163" i="2" s="1"/>
  <c r="I163" i="2" a="1"/>
  <c r="I163" i="2" s="1"/>
  <c r="K162" i="2" a="1"/>
  <c r="K162" i="2" s="1"/>
  <c r="J162" i="2" a="1"/>
  <c r="J162" i="2" s="1"/>
  <c r="I162" i="2" a="1"/>
  <c r="I162" i="2" s="1"/>
  <c r="K161" i="2" a="1"/>
  <c r="K161" i="2" s="1"/>
  <c r="J161" i="2" a="1"/>
  <c r="J161" i="2" s="1"/>
  <c r="I161" i="2" a="1"/>
  <c r="I161" i="2" s="1"/>
  <c r="K160" i="2" a="1"/>
  <c r="K160" i="2" s="1"/>
  <c r="J160" i="2" a="1"/>
  <c r="J160" i="2" s="1"/>
  <c r="I160" i="2" a="1"/>
  <c r="I160" i="2" s="1"/>
  <c r="K159" i="2" a="1"/>
  <c r="K159" i="2" s="1"/>
  <c r="J159" i="2" a="1"/>
  <c r="J159" i="2" s="1"/>
  <c r="I159" i="2" a="1"/>
  <c r="I159" i="2" s="1"/>
  <c r="K158" i="2" a="1"/>
  <c r="K158" i="2" s="1"/>
  <c r="J158" i="2" a="1"/>
  <c r="J158" i="2" s="1"/>
  <c r="I158" i="2" a="1"/>
  <c r="I158" i="2" s="1"/>
  <c r="K157" i="2" a="1"/>
  <c r="K157" i="2" s="1"/>
  <c r="J157" i="2" a="1"/>
  <c r="J157" i="2" s="1"/>
  <c r="I157" i="2" a="1"/>
  <c r="I157" i="2" s="1"/>
  <c r="K156" i="2" a="1"/>
  <c r="K156" i="2" s="1"/>
  <c r="J156" i="2" a="1"/>
  <c r="J156" i="2" s="1"/>
  <c r="I156" i="2" a="1"/>
  <c r="I156" i="2" s="1"/>
  <c r="K155" i="2" a="1"/>
  <c r="K155" i="2" s="1"/>
  <c r="J155" i="2" a="1"/>
  <c r="J155" i="2" s="1"/>
  <c r="I155" i="2" a="1"/>
  <c r="I155" i="2" s="1"/>
  <c r="K154" i="2" a="1"/>
  <c r="K154" i="2" s="1"/>
  <c r="J154" i="2" a="1"/>
  <c r="J154" i="2" s="1"/>
  <c r="I154" i="2" a="1"/>
  <c r="I154" i="2" s="1"/>
  <c r="K153" i="2" a="1"/>
  <c r="K153" i="2" s="1"/>
  <c r="J153" i="2" a="1"/>
  <c r="J153" i="2" s="1"/>
  <c r="I153" i="2" a="1"/>
  <c r="I153" i="2" s="1"/>
  <c r="K152" i="2" a="1"/>
  <c r="K152" i="2" s="1"/>
  <c r="J152" i="2" a="1"/>
  <c r="J152" i="2" s="1"/>
  <c r="I152" i="2" a="1"/>
  <c r="I152" i="2" s="1"/>
  <c r="K151" i="2" a="1"/>
  <c r="K151" i="2" s="1"/>
  <c r="J151" i="2" a="1"/>
  <c r="J151" i="2" s="1"/>
  <c r="I151" i="2" a="1"/>
  <c r="I151" i="2" s="1"/>
  <c r="K150" i="2" a="1"/>
  <c r="K150" i="2" s="1"/>
  <c r="J150" i="2" a="1"/>
  <c r="J150" i="2" s="1"/>
  <c r="I150" i="2" a="1"/>
  <c r="I150" i="2" s="1"/>
  <c r="K149" i="2" a="1"/>
  <c r="K149" i="2" s="1"/>
  <c r="J149" i="2" a="1"/>
  <c r="J149" i="2" s="1"/>
  <c r="I149" i="2" a="1"/>
  <c r="I149" i="2" s="1"/>
  <c r="K148" i="2" a="1"/>
  <c r="K148" i="2" s="1"/>
  <c r="J148" i="2" a="1"/>
  <c r="J148" i="2" s="1"/>
  <c r="I148" i="2" a="1"/>
  <c r="I148" i="2" s="1"/>
  <c r="K147" i="2" a="1"/>
  <c r="K147" i="2" s="1"/>
  <c r="J147" i="2" a="1"/>
  <c r="J147" i="2" s="1"/>
  <c r="I147" i="2" a="1"/>
  <c r="I147" i="2" s="1"/>
  <c r="K146" i="2" a="1"/>
  <c r="K146" i="2" s="1"/>
  <c r="J146" i="2" a="1"/>
  <c r="J146" i="2" s="1"/>
  <c r="I146" i="2" a="1"/>
  <c r="I146" i="2" s="1"/>
  <c r="K145" i="2" a="1"/>
  <c r="K145" i="2" s="1"/>
  <c r="J145" i="2" a="1"/>
  <c r="J145" i="2" s="1"/>
  <c r="I145" i="2" a="1"/>
  <c r="I145" i="2" s="1"/>
  <c r="K144" i="2" a="1"/>
  <c r="K144" i="2" s="1"/>
  <c r="J144" i="2" a="1"/>
  <c r="J144" i="2" s="1"/>
  <c r="I144" i="2" a="1"/>
  <c r="I144" i="2" s="1"/>
  <c r="K143" i="2" a="1"/>
  <c r="K143" i="2" s="1"/>
  <c r="J143" i="2" a="1"/>
  <c r="J143" i="2" s="1"/>
  <c r="I143" i="2" a="1"/>
  <c r="I143" i="2" s="1"/>
  <c r="K142" i="2" a="1"/>
  <c r="K142" i="2" s="1"/>
  <c r="J142" i="2" a="1"/>
  <c r="J142" i="2" s="1"/>
  <c r="I142" i="2" a="1"/>
  <c r="I142" i="2" s="1"/>
  <c r="K141" i="2" a="1"/>
  <c r="K141" i="2" s="1"/>
  <c r="J141" i="2" a="1"/>
  <c r="J141" i="2" s="1"/>
  <c r="I141" i="2" a="1"/>
  <c r="I141" i="2" s="1"/>
  <c r="K140" i="2" a="1"/>
  <c r="K140" i="2" s="1"/>
  <c r="J140" i="2" a="1"/>
  <c r="J140" i="2" s="1"/>
  <c r="I140" i="2" a="1"/>
  <c r="I140" i="2" s="1"/>
  <c r="K139" i="2" a="1"/>
  <c r="K139" i="2" s="1"/>
  <c r="J139" i="2" a="1"/>
  <c r="J139" i="2" s="1"/>
  <c r="I139" i="2" a="1"/>
  <c r="I139" i="2" s="1"/>
  <c r="K138" i="2" a="1"/>
  <c r="K138" i="2" s="1"/>
  <c r="J138" i="2" a="1"/>
  <c r="J138" i="2" s="1"/>
  <c r="I138" i="2" a="1"/>
  <c r="I138" i="2" s="1"/>
  <c r="K137" i="2" a="1"/>
  <c r="K137" i="2" s="1"/>
  <c r="J137" i="2" a="1"/>
  <c r="J137" i="2" s="1"/>
  <c r="I137" i="2" a="1"/>
  <c r="I137" i="2" s="1"/>
  <c r="K136" i="2" a="1"/>
  <c r="K136" i="2" s="1"/>
  <c r="J136" i="2" a="1"/>
  <c r="J136" i="2" s="1"/>
  <c r="I136" i="2" a="1"/>
  <c r="I136" i="2" s="1"/>
  <c r="K135" i="2" a="1"/>
  <c r="K135" i="2" s="1"/>
  <c r="J135" i="2" a="1"/>
  <c r="J135" i="2" s="1"/>
  <c r="I135" i="2" a="1"/>
  <c r="I135" i="2" s="1"/>
  <c r="K134" i="2" a="1"/>
  <c r="K134" i="2" s="1"/>
  <c r="J134" i="2" a="1"/>
  <c r="J134" i="2" s="1"/>
  <c r="I134" i="2" a="1"/>
  <c r="I134" i="2" s="1"/>
  <c r="K133" i="2" a="1"/>
  <c r="K133" i="2" s="1"/>
  <c r="J133" i="2" a="1"/>
  <c r="J133" i="2" s="1"/>
  <c r="I133" i="2" a="1"/>
  <c r="I133" i="2" s="1"/>
  <c r="K132" i="2" a="1"/>
  <c r="K132" i="2" s="1"/>
  <c r="J132" i="2" a="1"/>
  <c r="J132" i="2" s="1"/>
  <c r="I132" i="2" a="1"/>
  <c r="I132" i="2" s="1"/>
  <c r="K131" i="2" a="1"/>
  <c r="K131" i="2" s="1"/>
  <c r="J131" i="2" a="1"/>
  <c r="J131" i="2" s="1"/>
  <c r="I131" i="2" a="1"/>
  <c r="I131" i="2" s="1"/>
  <c r="K130" i="2" a="1"/>
  <c r="K130" i="2" s="1"/>
  <c r="J130" i="2" a="1"/>
  <c r="J130" i="2" s="1"/>
  <c r="I130" i="2" a="1"/>
  <c r="I130" i="2" s="1"/>
  <c r="K129" i="2" a="1"/>
  <c r="K129" i="2" s="1"/>
  <c r="J129" i="2" a="1"/>
  <c r="J129" i="2" s="1"/>
  <c r="I129" i="2" a="1"/>
  <c r="I129" i="2" s="1"/>
  <c r="K128" i="2" a="1"/>
  <c r="K128" i="2" s="1"/>
  <c r="J128" i="2" a="1"/>
  <c r="J128" i="2" s="1"/>
  <c r="I128" i="2" a="1"/>
  <c r="I128" i="2" s="1"/>
  <c r="K127" i="2" a="1"/>
  <c r="K127" i="2" s="1"/>
  <c r="J127" i="2" a="1"/>
  <c r="J127" i="2" s="1"/>
  <c r="I127" i="2" a="1"/>
  <c r="I127" i="2" s="1"/>
  <c r="K126" i="2" a="1"/>
  <c r="K126" i="2" s="1"/>
  <c r="J126" i="2" a="1"/>
  <c r="J126" i="2" s="1"/>
  <c r="I126" i="2" a="1"/>
  <c r="I126" i="2" s="1"/>
  <c r="K125" i="2" a="1"/>
  <c r="K125" i="2" s="1"/>
  <c r="J125" i="2" a="1"/>
  <c r="J125" i="2" s="1"/>
  <c r="I125" i="2" a="1"/>
  <c r="I125" i="2" s="1"/>
  <c r="K124" i="2" a="1"/>
  <c r="K124" i="2" s="1"/>
  <c r="J124" i="2" a="1"/>
  <c r="J124" i="2" s="1"/>
  <c r="I124" i="2" a="1"/>
  <c r="I124" i="2" s="1"/>
  <c r="K123" i="2" a="1"/>
  <c r="K123" i="2" s="1"/>
  <c r="J123" i="2" a="1"/>
  <c r="J123" i="2" s="1"/>
  <c r="I123" i="2" a="1"/>
  <c r="I123" i="2" s="1"/>
  <c r="K122" i="2" a="1"/>
  <c r="K122" i="2" s="1"/>
  <c r="J122" i="2" a="1"/>
  <c r="J122" i="2" s="1"/>
  <c r="I122" i="2" a="1"/>
  <c r="I122" i="2" s="1"/>
  <c r="K121" i="2" a="1"/>
  <c r="K121" i="2" s="1"/>
  <c r="J121" i="2" a="1"/>
  <c r="J121" i="2" s="1"/>
  <c r="I121" i="2" a="1"/>
  <c r="I121" i="2" s="1"/>
  <c r="K120" i="2" a="1"/>
  <c r="K120" i="2" s="1"/>
  <c r="J120" i="2" a="1"/>
  <c r="J120" i="2" s="1"/>
  <c r="I120" i="2" a="1"/>
  <c r="I120" i="2" s="1"/>
  <c r="K119" i="2" a="1"/>
  <c r="K119" i="2" s="1"/>
  <c r="J119" i="2" a="1"/>
  <c r="J119" i="2" s="1"/>
  <c r="I119" i="2" a="1"/>
  <c r="I119" i="2" s="1"/>
  <c r="K118" i="2" a="1"/>
  <c r="K118" i="2" s="1"/>
  <c r="J118" i="2" a="1"/>
  <c r="J118" i="2" s="1"/>
  <c r="I118" i="2" a="1"/>
  <c r="I118" i="2" s="1"/>
  <c r="K117" i="2" a="1"/>
  <c r="K117" i="2" s="1"/>
  <c r="J117" i="2" a="1"/>
  <c r="J117" i="2" s="1"/>
  <c r="I117" i="2" a="1"/>
  <c r="I117" i="2" s="1"/>
  <c r="K116" i="2" a="1"/>
  <c r="K116" i="2" s="1"/>
  <c r="J116" i="2" a="1"/>
  <c r="J116" i="2" s="1"/>
  <c r="I116" i="2" a="1"/>
  <c r="I116" i="2" s="1"/>
  <c r="K115" i="2" a="1"/>
  <c r="K115" i="2" s="1"/>
  <c r="J115" i="2" a="1"/>
  <c r="J115" i="2" s="1"/>
  <c r="I115" i="2" a="1"/>
  <c r="I115" i="2" s="1"/>
  <c r="K114" i="2" a="1"/>
  <c r="K114" i="2" s="1"/>
  <c r="J114" i="2" a="1"/>
  <c r="J114" i="2" s="1"/>
  <c r="I114" i="2" a="1"/>
  <c r="I114" i="2" s="1"/>
  <c r="K113" i="2" a="1"/>
  <c r="K113" i="2" s="1"/>
  <c r="J113" i="2" a="1"/>
  <c r="J113" i="2" s="1"/>
  <c r="I113" i="2" a="1"/>
  <c r="I113" i="2" s="1"/>
  <c r="K112" i="2" a="1"/>
  <c r="K112" i="2" s="1"/>
  <c r="J112" i="2" a="1"/>
  <c r="J112" i="2" s="1"/>
  <c r="I112" i="2" a="1"/>
  <c r="I112" i="2" s="1"/>
  <c r="K111" i="2" a="1"/>
  <c r="K111" i="2" s="1"/>
  <c r="J111" i="2" a="1"/>
  <c r="J111" i="2" s="1"/>
  <c r="I111" i="2" a="1"/>
  <c r="I111" i="2" s="1"/>
  <c r="K110" i="2" a="1"/>
  <c r="K110" i="2" s="1"/>
  <c r="J110" i="2" a="1"/>
  <c r="J110" i="2" s="1"/>
  <c r="I110" i="2" a="1"/>
  <c r="I110" i="2" s="1"/>
  <c r="K109" i="2" a="1"/>
  <c r="K109" i="2" s="1"/>
  <c r="J109" i="2" a="1"/>
  <c r="J109" i="2" s="1"/>
  <c r="I109" i="2" a="1"/>
  <c r="I109" i="2" s="1"/>
  <c r="K108" i="2" a="1"/>
  <c r="K108" i="2" s="1"/>
  <c r="J108" i="2" a="1"/>
  <c r="J108" i="2" s="1"/>
  <c r="I108" i="2" a="1"/>
  <c r="I108" i="2" s="1"/>
  <c r="K107" i="2" a="1"/>
  <c r="K107" i="2" s="1"/>
  <c r="J107" i="2" a="1"/>
  <c r="J107" i="2" s="1"/>
  <c r="I107" i="2" a="1"/>
  <c r="I107" i="2" s="1"/>
  <c r="K106" i="2" a="1"/>
  <c r="K106" i="2" s="1"/>
  <c r="J106" i="2" a="1"/>
  <c r="J106" i="2" s="1"/>
  <c r="I106" i="2" a="1"/>
  <c r="I106" i="2" s="1"/>
  <c r="K105" i="2" a="1"/>
  <c r="K105" i="2" s="1"/>
  <c r="J105" i="2" a="1"/>
  <c r="J105" i="2" s="1"/>
  <c r="I105" i="2" a="1"/>
  <c r="I105" i="2" s="1"/>
  <c r="K104" i="2" a="1"/>
  <c r="K104" i="2" s="1"/>
  <c r="J104" i="2" a="1"/>
  <c r="J104" i="2" s="1"/>
  <c r="I104" i="2" a="1"/>
  <c r="I104" i="2" s="1"/>
  <c r="K103" i="2" a="1"/>
  <c r="K103" i="2" s="1"/>
  <c r="J103" i="2" a="1"/>
  <c r="J103" i="2" s="1"/>
  <c r="I103" i="2" a="1"/>
  <c r="I103" i="2" s="1"/>
  <c r="K102" i="2" a="1"/>
  <c r="K102" i="2" s="1"/>
  <c r="J102" i="2" a="1"/>
  <c r="J102" i="2" s="1"/>
  <c r="I102" i="2" a="1"/>
  <c r="I102" i="2" s="1"/>
  <c r="K101" i="2" a="1"/>
  <c r="K101" i="2" s="1"/>
  <c r="J101" i="2" a="1"/>
  <c r="J101" i="2" s="1"/>
  <c r="I101" i="2" a="1"/>
  <c r="I101" i="2" s="1"/>
  <c r="K100" i="2" a="1"/>
  <c r="K100" i="2" s="1"/>
  <c r="J100" i="2" a="1"/>
  <c r="J100" i="2" s="1"/>
  <c r="I100" i="2" a="1"/>
  <c r="I100" i="2" s="1"/>
  <c r="K99" i="2" a="1"/>
  <c r="K99" i="2" s="1"/>
  <c r="J99" i="2" a="1"/>
  <c r="J99" i="2" s="1"/>
  <c r="I99" i="2" a="1"/>
  <c r="I99" i="2" s="1"/>
  <c r="K98" i="2" a="1"/>
  <c r="K98" i="2" s="1"/>
  <c r="J98" i="2" a="1"/>
  <c r="J98" i="2" s="1"/>
  <c r="I98" i="2" a="1"/>
  <c r="I98" i="2" s="1"/>
  <c r="K97" i="2" a="1"/>
  <c r="K97" i="2" s="1"/>
  <c r="J97" i="2" a="1"/>
  <c r="J97" i="2" s="1"/>
  <c r="I97" i="2" a="1"/>
  <c r="I97" i="2" s="1"/>
  <c r="K96" i="2" a="1"/>
  <c r="K96" i="2" s="1"/>
  <c r="J96" i="2" a="1"/>
  <c r="J96" i="2" s="1"/>
  <c r="I96" i="2" a="1"/>
  <c r="I96" i="2" s="1"/>
  <c r="K95" i="2" a="1"/>
  <c r="K95" i="2" s="1"/>
  <c r="J95" i="2" a="1"/>
  <c r="J95" i="2" s="1"/>
  <c r="I95" i="2" a="1"/>
  <c r="I95" i="2" s="1"/>
  <c r="K94" i="2" a="1"/>
  <c r="K94" i="2" s="1"/>
  <c r="J94" i="2" a="1"/>
  <c r="J94" i="2" s="1"/>
  <c r="I94" i="2" a="1"/>
  <c r="I94" i="2" s="1"/>
  <c r="K93" i="2" a="1"/>
  <c r="K93" i="2" s="1"/>
  <c r="J93" i="2" a="1"/>
  <c r="J93" i="2" s="1"/>
  <c r="I93" i="2" a="1"/>
  <c r="I93" i="2" s="1"/>
  <c r="K92" i="2" a="1"/>
  <c r="K92" i="2" s="1"/>
  <c r="J92" i="2" a="1"/>
  <c r="J92" i="2" s="1"/>
  <c r="I92" i="2" a="1"/>
  <c r="I92" i="2" s="1"/>
  <c r="K91" i="2" a="1"/>
  <c r="K91" i="2" s="1"/>
  <c r="J91" i="2" a="1"/>
  <c r="J91" i="2" s="1"/>
  <c r="I91" i="2" a="1"/>
  <c r="I91" i="2" s="1"/>
  <c r="K90" i="2" a="1"/>
  <c r="K90" i="2" s="1"/>
  <c r="J90" i="2" a="1"/>
  <c r="J90" i="2" s="1"/>
  <c r="I90" i="2" a="1"/>
  <c r="I90" i="2" s="1"/>
  <c r="K89" i="2" a="1"/>
  <c r="K89" i="2" s="1"/>
  <c r="J89" i="2" a="1"/>
  <c r="J89" i="2" s="1"/>
  <c r="I89" i="2" a="1"/>
  <c r="I89" i="2" s="1"/>
  <c r="K88" i="2" a="1"/>
  <c r="K88" i="2" s="1"/>
  <c r="J88" i="2" a="1"/>
  <c r="J88" i="2" s="1"/>
  <c r="I88" i="2" a="1"/>
  <c r="I88" i="2" s="1"/>
  <c r="K87" i="2" a="1"/>
  <c r="K87" i="2" s="1"/>
  <c r="J87" i="2" a="1"/>
  <c r="J87" i="2" s="1"/>
  <c r="I87" i="2" a="1"/>
  <c r="I87" i="2" s="1"/>
  <c r="K86" i="2" a="1"/>
  <c r="K86" i="2" s="1"/>
  <c r="J86" i="2" a="1"/>
  <c r="J86" i="2" s="1"/>
  <c r="I86" i="2" a="1"/>
  <c r="I86" i="2" s="1"/>
  <c r="K85" i="2" a="1"/>
  <c r="K85" i="2" s="1"/>
  <c r="J85" i="2" a="1"/>
  <c r="J85" i="2" s="1"/>
  <c r="I85" i="2" a="1"/>
  <c r="I85" i="2" s="1"/>
  <c r="K84" i="2" a="1"/>
  <c r="K84" i="2" s="1"/>
  <c r="J84" i="2" a="1"/>
  <c r="J84" i="2" s="1"/>
  <c r="I84" i="2" a="1"/>
  <c r="I84" i="2" s="1"/>
  <c r="K83" i="2" a="1"/>
  <c r="K83" i="2" s="1"/>
  <c r="J83" i="2" a="1"/>
  <c r="J83" i="2" s="1"/>
  <c r="I83" i="2" a="1"/>
  <c r="I83" i="2" s="1"/>
  <c r="K82" i="2" a="1"/>
  <c r="K82" i="2" s="1"/>
  <c r="J82" i="2" a="1"/>
  <c r="J82" i="2" s="1"/>
  <c r="I82" i="2" a="1"/>
  <c r="I82" i="2" s="1"/>
  <c r="K81" i="2" a="1"/>
  <c r="K81" i="2" s="1"/>
  <c r="J81" i="2" a="1"/>
  <c r="J81" i="2" s="1"/>
  <c r="I81" i="2" a="1"/>
  <c r="I81" i="2" s="1"/>
  <c r="K80" i="2" a="1"/>
  <c r="K80" i="2" s="1"/>
  <c r="J80" i="2" a="1"/>
  <c r="J80" i="2" s="1"/>
  <c r="I80" i="2" a="1"/>
  <c r="I80" i="2" s="1"/>
  <c r="K79" i="2" a="1"/>
  <c r="K79" i="2" s="1"/>
  <c r="J79" i="2" a="1"/>
  <c r="J79" i="2" s="1"/>
  <c r="I79" i="2" a="1"/>
  <c r="I79" i="2" s="1"/>
  <c r="K78" i="2" a="1"/>
  <c r="K78" i="2" s="1"/>
  <c r="J78" i="2" a="1"/>
  <c r="J78" i="2" s="1"/>
  <c r="I78" i="2" a="1"/>
  <c r="I78" i="2" s="1"/>
  <c r="K77" i="2" a="1"/>
  <c r="K77" i="2" s="1"/>
  <c r="J77" i="2" a="1"/>
  <c r="J77" i="2" s="1"/>
  <c r="I77" i="2" a="1"/>
  <c r="I77" i="2" s="1"/>
  <c r="K76" i="2" a="1"/>
  <c r="K76" i="2" s="1"/>
  <c r="J76" i="2" a="1"/>
  <c r="J76" i="2" s="1"/>
  <c r="I76" i="2" a="1"/>
  <c r="I76" i="2" s="1"/>
  <c r="K75" i="2" a="1"/>
  <c r="K75" i="2" s="1"/>
  <c r="J75" i="2" a="1"/>
  <c r="J75" i="2" s="1"/>
  <c r="I75" i="2" a="1"/>
  <c r="I75" i="2" s="1"/>
  <c r="K74" i="2" a="1"/>
  <c r="K74" i="2" s="1"/>
  <c r="J74" i="2" a="1"/>
  <c r="J74" i="2" s="1"/>
  <c r="I74" i="2" a="1"/>
  <c r="I74" i="2" s="1"/>
  <c r="K73" i="2" a="1"/>
  <c r="K73" i="2" s="1"/>
  <c r="J73" i="2" a="1"/>
  <c r="J73" i="2" s="1"/>
  <c r="I73" i="2" a="1"/>
  <c r="I73" i="2" s="1"/>
  <c r="K72" i="2" a="1"/>
  <c r="K72" i="2" s="1"/>
  <c r="J72" i="2" a="1"/>
  <c r="J72" i="2" s="1"/>
  <c r="I72" i="2" a="1"/>
  <c r="I72" i="2" s="1"/>
  <c r="K71" i="2" a="1"/>
  <c r="K71" i="2" s="1"/>
  <c r="J71" i="2" a="1"/>
  <c r="J71" i="2" s="1"/>
  <c r="I71" i="2" a="1"/>
  <c r="I71" i="2" s="1"/>
  <c r="K70" i="2" a="1"/>
  <c r="K70" i="2" s="1"/>
  <c r="J70" i="2" a="1"/>
  <c r="J70" i="2" s="1"/>
  <c r="I70" i="2" a="1"/>
  <c r="I70" i="2" s="1"/>
  <c r="K69" i="2" a="1"/>
  <c r="K69" i="2" s="1"/>
  <c r="J69" i="2" a="1"/>
  <c r="J69" i="2" s="1"/>
  <c r="I69" i="2" a="1"/>
  <c r="I69" i="2" s="1"/>
  <c r="K68" i="2" a="1"/>
  <c r="K68" i="2" s="1"/>
  <c r="J68" i="2" a="1"/>
  <c r="J68" i="2" s="1"/>
  <c r="I68" i="2" a="1"/>
  <c r="I68" i="2" s="1"/>
  <c r="K67" i="2" a="1"/>
  <c r="K67" i="2" s="1"/>
  <c r="J67" i="2" a="1"/>
  <c r="J67" i="2" s="1"/>
  <c r="I67" i="2" a="1"/>
  <c r="I67" i="2" s="1"/>
  <c r="K66" i="2" a="1"/>
  <c r="K66" i="2" s="1"/>
  <c r="J66" i="2" a="1"/>
  <c r="J66" i="2" s="1"/>
  <c r="I66" i="2" a="1"/>
  <c r="I66" i="2" s="1"/>
  <c r="K65" i="2" a="1"/>
  <c r="K65" i="2" s="1"/>
  <c r="J65" i="2" a="1"/>
  <c r="J65" i="2" s="1"/>
  <c r="I65" i="2" a="1"/>
  <c r="I65" i="2" s="1"/>
  <c r="K64" i="2" a="1"/>
  <c r="K64" i="2" s="1"/>
  <c r="J64" i="2" a="1"/>
  <c r="J64" i="2" s="1"/>
  <c r="I64" i="2" a="1"/>
  <c r="I64" i="2" s="1"/>
  <c r="K63" i="2" a="1"/>
  <c r="K63" i="2" s="1"/>
  <c r="J63" i="2" a="1"/>
  <c r="J63" i="2" s="1"/>
  <c r="I63" i="2" a="1"/>
  <c r="I63" i="2" s="1"/>
  <c r="K62" i="2" a="1"/>
  <c r="K62" i="2" s="1"/>
  <c r="J62" i="2" a="1"/>
  <c r="J62" i="2" s="1"/>
  <c r="I62" i="2" a="1"/>
  <c r="I62" i="2" s="1"/>
  <c r="K61" i="2" a="1"/>
  <c r="K61" i="2" s="1"/>
  <c r="J61" i="2" a="1"/>
  <c r="J61" i="2" s="1"/>
  <c r="I61" i="2" a="1"/>
  <c r="I61" i="2" s="1"/>
  <c r="K60" i="2" a="1"/>
  <c r="K60" i="2" s="1"/>
  <c r="J60" i="2" a="1"/>
  <c r="J60" i="2" s="1"/>
  <c r="I60" i="2" a="1"/>
  <c r="I60" i="2" s="1"/>
  <c r="K59" i="2" a="1"/>
  <c r="K59" i="2" s="1"/>
  <c r="J59" i="2" a="1"/>
  <c r="J59" i="2" s="1"/>
  <c r="I59" i="2" a="1"/>
  <c r="I59" i="2" s="1"/>
  <c r="K58" i="2" a="1"/>
  <c r="K58" i="2" s="1"/>
  <c r="J58" i="2" a="1"/>
  <c r="J58" i="2" s="1"/>
  <c r="I58" i="2" a="1"/>
  <c r="I58" i="2" s="1"/>
  <c r="K57" i="2" a="1"/>
  <c r="K57" i="2" s="1"/>
  <c r="J57" i="2" a="1"/>
  <c r="J57" i="2" s="1"/>
  <c r="I57" i="2" a="1"/>
  <c r="I57" i="2" s="1"/>
  <c r="K56" i="2" a="1"/>
  <c r="K56" i="2" s="1"/>
  <c r="J56" i="2" a="1"/>
  <c r="J56" i="2" s="1"/>
  <c r="I56" i="2" a="1"/>
  <c r="I56" i="2" s="1"/>
  <c r="K55" i="2" a="1"/>
  <c r="K55" i="2" s="1"/>
  <c r="J55" i="2" a="1"/>
  <c r="J55" i="2" s="1"/>
  <c r="I55" i="2" a="1"/>
  <c r="I55" i="2" s="1"/>
  <c r="K54" i="2" a="1"/>
  <c r="K54" i="2" s="1"/>
  <c r="J54" i="2" a="1"/>
  <c r="J54" i="2" s="1"/>
  <c r="I54" i="2" a="1"/>
  <c r="I54" i="2" s="1"/>
  <c r="K53" i="2" a="1"/>
  <c r="K53" i="2" s="1"/>
  <c r="J53" i="2" a="1"/>
  <c r="J53" i="2" s="1"/>
  <c r="I53" i="2" a="1"/>
  <c r="I53" i="2" s="1"/>
  <c r="K52" i="2" a="1"/>
  <c r="K52" i="2" s="1"/>
  <c r="J52" i="2" a="1"/>
  <c r="J52" i="2" s="1"/>
  <c r="I52" i="2" a="1"/>
  <c r="I52" i="2" s="1"/>
  <c r="K51" i="2" a="1"/>
  <c r="K51" i="2" s="1"/>
  <c r="J51" i="2" a="1"/>
  <c r="J51" i="2" s="1"/>
  <c r="I51" i="2" a="1"/>
  <c r="I51" i="2" s="1"/>
  <c r="K50" i="2" a="1"/>
  <c r="K50" i="2" s="1"/>
  <c r="J50" i="2" a="1"/>
  <c r="J50" i="2" s="1"/>
  <c r="I50" i="2" a="1"/>
  <c r="I50" i="2" s="1"/>
  <c r="K49" i="2" a="1"/>
  <c r="K49" i="2" s="1"/>
  <c r="J49" i="2" a="1"/>
  <c r="J49" i="2" s="1"/>
  <c r="I49" i="2" a="1"/>
  <c r="I49" i="2" s="1"/>
  <c r="K48" i="2" a="1"/>
  <c r="K48" i="2" s="1"/>
  <c r="J48" i="2" a="1"/>
  <c r="J48" i="2" s="1"/>
  <c r="I48" i="2" a="1"/>
  <c r="I48" i="2" s="1"/>
  <c r="K47" i="2" a="1"/>
  <c r="K47" i="2" s="1"/>
  <c r="J47" i="2" a="1"/>
  <c r="J47" i="2" s="1"/>
  <c r="I47" i="2" a="1"/>
  <c r="I47" i="2" s="1"/>
  <c r="K46" i="2" a="1"/>
  <c r="K46" i="2" s="1"/>
  <c r="J46" i="2" a="1"/>
  <c r="J46" i="2" s="1"/>
  <c r="I46" i="2" a="1"/>
  <c r="I46" i="2" s="1"/>
  <c r="K45" i="2" a="1"/>
  <c r="K45" i="2" s="1"/>
  <c r="J45" i="2" a="1"/>
  <c r="J45" i="2" s="1"/>
  <c r="I45" i="2" a="1"/>
  <c r="I45" i="2" s="1"/>
  <c r="K44" i="2" a="1"/>
  <c r="K44" i="2" s="1"/>
  <c r="J44" i="2" a="1"/>
  <c r="J44" i="2" s="1"/>
  <c r="I44" i="2" a="1"/>
  <c r="I44" i="2" s="1"/>
  <c r="K43" i="2" a="1"/>
  <c r="K43" i="2" s="1"/>
  <c r="J43" i="2" a="1"/>
  <c r="J43" i="2" s="1"/>
  <c r="I43" i="2" a="1"/>
  <c r="I43" i="2" s="1"/>
  <c r="K42" i="2" a="1"/>
  <c r="K42" i="2" s="1"/>
  <c r="J42" i="2" a="1"/>
  <c r="J42" i="2" s="1"/>
  <c r="I42" i="2" a="1"/>
  <c r="I42" i="2" s="1"/>
  <c r="K41" i="2" a="1"/>
  <c r="K41" i="2" s="1"/>
  <c r="J41" i="2" a="1"/>
  <c r="J41" i="2" s="1"/>
  <c r="I41" i="2" a="1"/>
  <c r="I41" i="2" s="1"/>
  <c r="K40" i="2" a="1"/>
  <c r="K40" i="2" s="1"/>
  <c r="J40" i="2" a="1"/>
  <c r="J40" i="2" s="1"/>
  <c r="I40" i="2" a="1"/>
  <c r="I40" i="2" s="1"/>
  <c r="K39" i="2" a="1"/>
  <c r="K39" i="2" s="1"/>
  <c r="J39" i="2" a="1"/>
  <c r="J39" i="2" s="1"/>
  <c r="I39" i="2" a="1"/>
  <c r="I39" i="2" s="1"/>
  <c r="K38" i="2" a="1"/>
  <c r="K38" i="2" s="1"/>
  <c r="J38" i="2" a="1"/>
  <c r="J38" i="2" s="1"/>
  <c r="I38" i="2" a="1"/>
  <c r="I38" i="2" s="1"/>
  <c r="K37" i="2" a="1"/>
  <c r="K37" i="2" s="1"/>
  <c r="J37" i="2" a="1"/>
  <c r="J37" i="2" s="1"/>
  <c r="I37" i="2" a="1"/>
  <c r="I37" i="2" s="1"/>
  <c r="K36" i="2" a="1"/>
  <c r="K36" i="2" s="1"/>
  <c r="J36" i="2" a="1"/>
  <c r="J36" i="2" s="1"/>
  <c r="I36" i="2" a="1"/>
  <c r="I36" i="2" s="1"/>
  <c r="K35" i="2" a="1"/>
  <c r="K35" i="2" s="1"/>
  <c r="J35" i="2" a="1"/>
  <c r="J35" i="2" s="1"/>
  <c r="I35" i="2" a="1"/>
  <c r="I35" i="2" s="1"/>
  <c r="K34" i="2" a="1"/>
  <c r="K34" i="2" s="1"/>
  <c r="J34" i="2" a="1"/>
  <c r="J34" i="2" s="1"/>
  <c r="I34" i="2" a="1"/>
  <c r="I34" i="2" s="1"/>
  <c r="K33" i="2" a="1"/>
  <c r="K33" i="2" s="1"/>
  <c r="J33" i="2" a="1"/>
  <c r="J33" i="2" s="1"/>
  <c r="I33" i="2" a="1"/>
  <c r="I33" i="2" s="1"/>
  <c r="K32" i="2" a="1"/>
  <c r="K32" i="2" s="1"/>
  <c r="J32" i="2" a="1"/>
  <c r="J32" i="2" s="1"/>
  <c r="I32" i="2" a="1"/>
  <c r="I32" i="2" s="1"/>
  <c r="K31" i="2" a="1"/>
  <c r="K31" i="2" s="1"/>
  <c r="J31" i="2" a="1"/>
  <c r="J31" i="2" s="1"/>
  <c r="I31" i="2" a="1"/>
  <c r="I31" i="2" s="1"/>
  <c r="K30" i="2" a="1"/>
  <c r="K30" i="2" s="1"/>
  <c r="J30" i="2" a="1"/>
  <c r="J30" i="2" s="1"/>
  <c r="I30" i="2" a="1"/>
  <c r="I30" i="2" s="1"/>
  <c r="K29" i="2" a="1"/>
  <c r="K29" i="2" s="1"/>
  <c r="J29" i="2" a="1"/>
  <c r="J29" i="2" s="1"/>
  <c r="I29" i="2" a="1"/>
  <c r="I29" i="2" s="1"/>
  <c r="K28" i="2" a="1"/>
  <c r="K28" i="2" s="1"/>
  <c r="J28" i="2" a="1"/>
  <c r="J28" i="2" s="1"/>
  <c r="I28" i="2" a="1"/>
  <c r="I28" i="2" s="1"/>
  <c r="K27" i="2" a="1"/>
  <c r="K27" i="2" s="1"/>
  <c r="J27" i="2" a="1"/>
  <c r="J27" i="2" s="1"/>
  <c r="I27" i="2" a="1"/>
  <c r="I27" i="2" s="1"/>
  <c r="K26" i="2" a="1"/>
  <c r="K26" i="2" s="1"/>
  <c r="J26" i="2" a="1"/>
  <c r="J26" i="2" s="1"/>
  <c r="I26" i="2" a="1"/>
  <c r="I26" i="2" s="1"/>
  <c r="K25" i="2" a="1"/>
  <c r="K25" i="2" s="1"/>
  <c r="J25" i="2" a="1"/>
  <c r="J25" i="2" s="1"/>
  <c r="I25" i="2" a="1"/>
  <c r="I25" i="2" s="1"/>
  <c r="K24" i="2" a="1"/>
  <c r="K24" i="2" s="1"/>
  <c r="J24" i="2" a="1"/>
  <c r="J24" i="2" s="1"/>
  <c r="I24" i="2" a="1"/>
  <c r="I24" i="2" s="1"/>
  <c r="K23" i="2" a="1"/>
  <c r="K23" i="2" s="1"/>
  <c r="J23" i="2" a="1"/>
  <c r="J23" i="2" s="1"/>
  <c r="I23" i="2" a="1"/>
  <c r="I23" i="2" s="1"/>
  <c r="K22" i="2" a="1"/>
  <c r="K22" i="2" s="1"/>
  <c r="J22" i="2" a="1"/>
  <c r="J22" i="2" s="1"/>
  <c r="I22" i="2" a="1"/>
  <c r="I22" i="2" s="1"/>
  <c r="K21" i="2" a="1"/>
  <c r="K21" i="2" s="1"/>
  <c r="J21" i="2" a="1"/>
  <c r="J21" i="2" s="1"/>
  <c r="I21" i="2" a="1"/>
  <c r="I21" i="2" s="1"/>
  <c r="K20" i="2" a="1"/>
  <c r="K20" i="2" s="1"/>
  <c r="J20" i="2" a="1"/>
  <c r="J20" i="2" s="1"/>
  <c r="I20" i="2" a="1"/>
  <c r="I20" i="2" s="1"/>
  <c r="K19" i="2" a="1"/>
  <c r="K19" i="2" s="1"/>
  <c r="J19" i="2" a="1"/>
  <c r="J19" i="2" s="1"/>
  <c r="I19" i="2" a="1"/>
  <c r="I19" i="2" s="1"/>
  <c r="K18" i="2" a="1"/>
  <c r="K18" i="2" s="1"/>
  <c r="J18" i="2" a="1"/>
  <c r="J18" i="2" s="1"/>
  <c r="I18" i="2" a="1"/>
  <c r="I18" i="2" s="1"/>
  <c r="K17" i="2" a="1"/>
  <c r="K17" i="2" s="1"/>
  <c r="J17" i="2" a="1"/>
  <c r="J17" i="2" s="1"/>
  <c r="I17" i="2" a="1"/>
  <c r="I17" i="2" s="1"/>
  <c r="K16" i="2" a="1"/>
  <c r="K16" i="2" s="1"/>
  <c r="J16" i="2" a="1"/>
  <c r="J16" i="2" s="1"/>
  <c r="I16" i="2" a="1"/>
  <c r="I16" i="2" s="1"/>
  <c r="K15" i="2" a="1"/>
  <c r="K15" i="2" s="1"/>
  <c r="J15" i="2" a="1"/>
  <c r="J15" i="2" s="1"/>
  <c r="I15" i="2" a="1"/>
  <c r="I15" i="2" s="1"/>
  <c r="K14" i="2" a="1"/>
  <c r="K14" i="2" s="1"/>
  <c r="J14" i="2" a="1"/>
  <c r="J14" i="2" s="1"/>
  <c r="I14" i="2" a="1"/>
  <c r="I14" i="2" s="1"/>
  <c r="K13" i="2" a="1"/>
  <c r="K13" i="2" s="1"/>
  <c r="J13" i="2" a="1"/>
  <c r="J13" i="2" s="1"/>
  <c r="I13" i="2" a="1"/>
  <c r="I13" i="2" s="1"/>
  <c r="K12" i="2" a="1"/>
  <c r="K12" i="2" s="1"/>
  <c r="J12" i="2" a="1"/>
  <c r="J12" i="2" s="1"/>
  <c r="I12" i="2" a="1"/>
  <c r="I12" i="2" s="1"/>
  <c r="K11" i="2" a="1"/>
  <c r="K11" i="2" s="1"/>
  <c r="J11" i="2" a="1"/>
  <c r="J11" i="2" s="1"/>
  <c r="I11" i="2" a="1"/>
  <c r="I11" i="2" s="1"/>
  <c r="K10" i="2" a="1"/>
  <c r="K10" i="2" s="1"/>
  <c r="J10" i="2" a="1"/>
  <c r="J10" i="2" s="1"/>
  <c r="I10" i="2" a="1"/>
  <c r="I10" i="2" s="1"/>
  <c r="K9" i="2" a="1"/>
  <c r="K9" i="2" s="1"/>
  <c r="J9" i="2" a="1"/>
  <c r="J9" i="2" s="1"/>
  <c r="I9" i="2" a="1"/>
  <c r="I9" i="2" s="1"/>
  <c r="K8" i="2" a="1"/>
  <c r="K8" i="2" s="1"/>
  <c r="J8" i="2" a="1"/>
  <c r="J8" i="2" s="1"/>
  <c r="I8" i="2" a="1"/>
  <c r="I8" i="2" s="1"/>
  <c r="F9" i="2" a="1"/>
  <c r="F9" i="2" s="1"/>
  <c r="G9" i="2" a="1"/>
  <c r="G9" i="2" s="1"/>
  <c r="H9" i="2" a="1"/>
  <c r="H9" i="2" s="1"/>
  <c r="F10" i="2" a="1"/>
  <c r="F10" i="2" s="1"/>
  <c r="G10" i="2" a="1"/>
  <c r="G10" i="2" s="1"/>
  <c r="H10" i="2" a="1"/>
  <c r="H10" i="2" s="1"/>
  <c r="F11" i="2" a="1"/>
  <c r="F11" i="2" s="1"/>
  <c r="G11" i="2" a="1"/>
  <c r="G11" i="2" s="1"/>
  <c r="H11" i="2" a="1"/>
  <c r="H11" i="2" s="1"/>
  <c r="F12" i="2" a="1"/>
  <c r="F12" i="2" s="1"/>
  <c r="G12" i="2" a="1"/>
  <c r="G12" i="2" s="1"/>
  <c r="H12" i="2" a="1"/>
  <c r="H12" i="2" s="1"/>
  <c r="F13" i="2" a="1"/>
  <c r="F13" i="2" s="1"/>
  <c r="G13" i="2" a="1"/>
  <c r="G13" i="2" s="1"/>
  <c r="H13" i="2" a="1"/>
  <c r="H13" i="2" s="1"/>
  <c r="F14" i="2" a="1"/>
  <c r="F14" i="2" s="1"/>
  <c r="G14" i="2" a="1"/>
  <c r="G14" i="2" s="1"/>
  <c r="H14" i="2" a="1"/>
  <c r="H14" i="2" s="1"/>
  <c r="F15" i="2" a="1"/>
  <c r="F15" i="2" s="1"/>
  <c r="G15" i="2" a="1"/>
  <c r="G15" i="2" s="1"/>
  <c r="H15" i="2" a="1"/>
  <c r="H15" i="2" s="1"/>
  <c r="F16" i="2" a="1"/>
  <c r="F16" i="2" s="1"/>
  <c r="G16" i="2" a="1"/>
  <c r="G16" i="2" s="1"/>
  <c r="H16" i="2" a="1"/>
  <c r="H16" i="2" s="1"/>
  <c r="F17" i="2" a="1"/>
  <c r="F17" i="2" s="1"/>
  <c r="G17" i="2" a="1"/>
  <c r="G17" i="2" s="1"/>
  <c r="H17" i="2" a="1"/>
  <c r="H17" i="2" s="1"/>
  <c r="F18" i="2" a="1"/>
  <c r="F18" i="2" s="1"/>
  <c r="G18" i="2" a="1"/>
  <c r="G18" i="2" s="1"/>
  <c r="H18" i="2" a="1"/>
  <c r="H18" i="2" s="1"/>
  <c r="F19" i="2" a="1"/>
  <c r="F19" i="2" s="1"/>
  <c r="G19" i="2" a="1"/>
  <c r="G19" i="2" s="1"/>
  <c r="H19" i="2" a="1"/>
  <c r="H19" i="2" s="1"/>
  <c r="F20" i="2" a="1"/>
  <c r="F20" i="2" s="1"/>
  <c r="G20" i="2" a="1"/>
  <c r="G20" i="2" s="1"/>
  <c r="H20" i="2" a="1"/>
  <c r="H20" i="2" s="1"/>
  <c r="F21" i="2" a="1"/>
  <c r="F21" i="2" s="1"/>
  <c r="G21" i="2" a="1"/>
  <c r="G21" i="2" s="1"/>
  <c r="H21" i="2" a="1"/>
  <c r="H21" i="2" s="1"/>
  <c r="F22" i="2" a="1"/>
  <c r="F22" i="2" s="1"/>
  <c r="G22" i="2" a="1"/>
  <c r="G22" i="2" s="1"/>
  <c r="H22" i="2" a="1"/>
  <c r="H22" i="2" s="1"/>
  <c r="F23" i="2" a="1"/>
  <c r="F23" i="2" s="1"/>
  <c r="G23" i="2" a="1"/>
  <c r="G23" i="2" s="1"/>
  <c r="H23" i="2" a="1"/>
  <c r="H23" i="2" s="1"/>
  <c r="F24" i="2" a="1"/>
  <c r="F24" i="2" s="1"/>
  <c r="G24" i="2" a="1"/>
  <c r="G24" i="2" s="1"/>
  <c r="H24" i="2" a="1"/>
  <c r="H24" i="2" s="1"/>
  <c r="F25" i="2" a="1"/>
  <c r="F25" i="2" s="1"/>
  <c r="G25" i="2" a="1"/>
  <c r="G25" i="2" s="1"/>
  <c r="H25" i="2" a="1"/>
  <c r="H25" i="2" s="1"/>
  <c r="F26" i="2" a="1"/>
  <c r="F26" i="2" s="1"/>
  <c r="G26" i="2" a="1"/>
  <c r="G26" i="2" s="1"/>
  <c r="H26" i="2" a="1"/>
  <c r="H26" i="2" s="1"/>
  <c r="F27" i="2" a="1"/>
  <c r="F27" i="2" s="1"/>
  <c r="G27" i="2" a="1"/>
  <c r="G27" i="2" s="1"/>
  <c r="H27" i="2" a="1"/>
  <c r="H27" i="2" s="1"/>
  <c r="F28" i="2" a="1"/>
  <c r="F28" i="2" s="1"/>
  <c r="G28" i="2" a="1"/>
  <c r="G28" i="2" s="1"/>
  <c r="H28" i="2" a="1"/>
  <c r="H28" i="2" s="1"/>
  <c r="F29" i="2" a="1"/>
  <c r="F29" i="2" s="1"/>
  <c r="G29" i="2" a="1"/>
  <c r="G29" i="2" s="1"/>
  <c r="H29" i="2" a="1"/>
  <c r="H29" i="2" s="1"/>
  <c r="F30" i="2" a="1"/>
  <c r="F30" i="2" s="1"/>
  <c r="G30" i="2" a="1"/>
  <c r="G30" i="2" s="1"/>
  <c r="H30" i="2" a="1"/>
  <c r="H30" i="2" s="1"/>
  <c r="F31" i="2" a="1"/>
  <c r="F31" i="2" s="1"/>
  <c r="G31" i="2" a="1"/>
  <c r="G31" i="2" s="1"/>
  <c r="H31" i="2" a="1"/>
  <c r="H31" i="2" s="1"/>
  <c r="F32" i="2" a="1"/>
  <c r="F32" i="2" s="1"/>
  <c r="G32" i="2" a="1"/>
  <c r="G32" i="2" s="1"/>
  <c r="H32" i="2" a="1"/>
  <c r="H32" i="2" s="1"/>
  <c r="F33" i="2" a="1"/>
  <c r="F33" i="2" s="1"/>
  <c r="G33" i="2" a="1"/>
  <c r="G33" i="2" s="1"/>
  <c r="H33" i="2" a="1"/>
  <c r="H33" i="2" s="1"/>
  <c r="F34" i="2" a="1"/>
  <c r="F34" i="2" s="1"/>
  <c r="G34" i="2" a="1"/>
  <c r="G34" i="2" s="1"/>
  <c r="H34" i="2" a="1"/>
  <c r="H34" i="2" s="1"/>
  <c r="F35" i="2" a="1"/>
  <c r="F35" i="2" s="1"/>
  <c r="G35" i="2" a="1"/>
  <c r="G35" i="2" s="1"/>
  <c r="H35" i="2" a="1"/>
  <c r="H35" i="2" s="1"/>
  <c r="F36" i="2" a="1"/>
  <c r="F36" i="2" s="1"/>
  <c r="G36" i="2" a="1"/>
  <c r="G36" i="2" s="1"/>
  <c r="H36" i="2" a="1"/>
  <c r="H36" i="2" s="1"/>
  <c r="F37" i="2" a="1"/>
  <c r="F37" i="2" s="1"/>
  <c r="G37" i="2" a="1"/>
  <c r="G37" i="2" s="1"/>
  <c r="H37" i="2" a="1"/>
  <c r="H37" i="2" s="1"/>
  <c r="F38" i="2" a="1"/>
  <c r="F38" i="2" s="1"/>
  <c r="G38" i="2" a="1"/>
  <c r="G38" i="2" s="1"/>
  <c r="H38" i="2" a="1"/>
  <c r="H38" i="2" s="1"/>
  <c r="F39" i="2" a="1"/>
  <c r="F39" i="2" s="1"/>
  <c r="G39" i="2" a="1"/>
  <c r="G39" i="2" s="1"/>
  <c r="H39" i="2" a="1"/>
  <c r="H39" i="2" s="1"/>
  <c r="F40" i="2" a="1"/>
  <c r="F40" i="2" s="1"/>
  <c r="G40" i="2" a="1"/>
  <c r="G40" i="2" s="1"/>
  <c r="H40" i="2" a="1"/>
  <c r="H40" i="2" s="1"/>
  <c r="F41" i="2" a="1"/>
  <c r="F41" i="2" s="1"/>
  <c r="G41" i="2" a="1"/>
  <c r="G41" i="2" s="1"/>
  <c r="H41" i="2" a="1"/>
  <c r="H41" i="2" s="1"/>
  <c r="F42" i="2" a="1"/>
  <c r="F42" i="2" s="1"/>
  <c r="G42" i="2" a="1"/>
  <c r="G42" i="2" s="1"/>
  <c r="H42" i="2" a="1"/>
  <c r="H42" i="2" s="1"/>
  <c r="F43" i="2" a="1"/>
  <c r="F43" i="2" s="1"/>
  <c r="G43" i="2" a="1"/>
  <c r="G43" i="2" s="1"/>
  <c r="H43" i="2" a="1"/>
  <c r="H43" i="2" s="1"/>
  <c r="F44" i="2" a="1"/>
  <c r="F44" i="2" s="1"/>
  <c r="G44" i="2" a="1"/>
  <c r="G44" i="2" s="1"/>
  <c r="H44" i="2" a="1"/>
  <c r="H44" i="2" s="1"/>
  <c r="F45" i="2" a="1"/>
  <c r="F45" i="2" s="1"/>
  <c r="G45" i="2" a="1"/>
  <c r="G45" i="2" s="1"/>
  <c r="H45" i="2" a="1"/>
  <c r="H45" i="2" s="1"/>
  <c r="F46" i="2" a="1"/>
  <c r="F46" i="2" s="1"/>
  <c r="G46" i="2" a="1"/>
  <c r="G46" i="2" s="1"/>
  <c r="H46" i="2" a="1"/>
  <c r="H46" i="2" s="1"/>
  <c r="F47" i="2" a="1"/>
  <c r="F47" i="2" s="1"/>
  <c r="G47" i="2" a="1"/>
  <c r="G47" i="2" s="1"/>
  <c r="H47" i="2" a="1"/>
  <c r="H47" i="2" s="1"/>
  <c r="F48" i="2" a="1"/>
  <c r="F48" i="2" s="1"/>
  <c r="G48" i="2" a="1"/>
  <c r="G48" i="2" s="1"/>
  <c r="H48" i="2" a="1"/>
  <c r="H48" i="2" s="1"/>
  <c r="F49" i="2" a="1"/>
  <c r="F49" i="2" s="1"/>
  <c r="G49" i="2" a="1"/>
  <c r="G49" i="2" s="1"/>
  <c r="H49" i="2" a="1"/>
  <c r="H49" i="2" s="1"/>
  <c r="F50" i="2" a="1"/>
  <c r="F50" i="2" s="1"/>
  <c r="G50" i="2" a="1"/>
  <c r="G50" i="2" s="1"/>
  <c r="H50" i="2" a="1"/>
  <c r="H50" i="2" s="1"/>
  <c r="F51" i="2" a="1"/>
  <c r="F51" i="2" s="1"/>
  <c r="G51" i="2" a="1"/>
  <c r="G51" i="2" s="1"/>
  <c r="H51" i="2" a="1"/>
  <c r="H51" i="2" s="1"/>
  <c r="F52" i="2" a="1"/>
  <c r="F52" i="2" s="1"/>
  <c r="G52" i="2" a="1"/>
  <c r="G52" i="2" s="1"/>
  <c r="H52" i="2" a="1"/>
  <c r="H52" i="2" s="1"/>
  <c r="F53" i="2" a="1"/>
  <c r="F53" i="2" s="1"/>
  <c r="G53" i="2" a="1"/>
  <c r="G53" i="2" s="1"/>
  <c r="H53" i="2" a="1"/>
  <c r="H53" i="2" s="1"/>
  <c r="F54" i="2" a="1"/>
  <c r="F54" i="2" s="1"/>
  <c r="G54" i="2" a="1"/>
  <c r="G54" i="2" s="1"/>
  <c r="H54" i="2" a="1"/>
  <c r="H54" i="2" s="1"/>
  <c r="F55" i="2" a="1"/>
  <c r="F55" i="2" s="1"/>
  <c r="G55" i="2" a="1"/>
  <c r="G55" i="2" s="1"/>
  <c r="H55" i="2" a="1"/>
  <c r="H55" i="2" s="1"/>
  <c r="F56" i="2" a="1"/>
  <c r="F56" i="2" s="1"/>
  <c r="G56" i="2" a="1"/>
  <c r="G56" i="2" s="1"/>
  <c r="H56" i="2" a="1"/>
  <c r="H56" i="2" s="1"/>
  <c r="F57" i="2" a="1"/>
  <c r="F57" i="2" s="1"/>
  <c r="G57" i="2" a="1"/>
  <c r="G57" i="2" s="1"/>
  <c r="H57" i="2" a="1"/>
  <c r="H57" i="2" s="1"/>
  <c r="F58" i="2" a="1"/>
  <c r="F58" i="2" s="1"/>
  <c r="G58" i="2" a="1"/>
  <c r="G58" i="2" s="1"/>
  <c r="H58" i="2" a="1"/>
  <c r="H58" i="2" s="1"/>
  <c r="F59" i="2" a="1"/>
  <c r="F59" i="2" s="1"/>
  <c r="G59" i="2" a="1"/>
  <c r="G59" i="2" s="1"/>
  <c r="H59" i="2" a="1"/>
  <c r="H59" i="2" s="1"/>
  <c r="F60" i="2" a="1"/>
  <c r="F60" i="2" s="1"/>
  <c r="G60" i="2" a="1"/>
  <c r="G60" i="2" s="1"/>
  <c r="H60" i="2" a="1"/>
  <c r="H60" i="2" s="1"/>
  <c r="F61" i="2" a="1"/>
  <c r="F61" i="2" s="1"/>
  <c r="G61" i="2" a="1"/>
  <c r="G61" i="2" s="1"/>
  <c r="H61" i="2" a="1"/>
  <c r="H61" i="2" s="1"/>
  <c r="F62" i="2" a="1"/>
  <c r="F62" i="2" s="1"/>
  <c r="G62" i="2" a="1"/>
  <c r="G62" i="2" s="1"/>
  <c r="H62" i="2" a="1"/>
  <c r="H62" i="2" s="1"/>
  <c r="F63" i="2" a="1"/>
  <c r="F63" i="2" s="1"/>
  <c r="G63" i="2" a="1"/>
  <c r="G63" i="2" s="1"/>
  <c r="H63" i="2" a="1"/>
  <c r="H63" i="2" s="1"/>
  <c r="F64" i="2" a="1"/>
  <c r="F64" i="2" s="1"/>
  <c r="G64" i="2" a="1"/>
  <c r="G64" i="2" s="1"/>
  <c r="H64" i="2" a="1"/>
  <c r="H64" i="2" s="1"/>
  <c r="F65" i="2" a="1"/>
  <c r="F65" i="2" s="1"/>
  <c r="G65" i="2" a="1"/>
  <c r="G65" i="2" s="1"/>
  <c r="H65" i="2" a="1"/>
  <c r="H65" i="2" s="1"/>
  <c r="F66" i="2" a="1"/>
  <c r="F66" i="2" s="1"/>
  <c r="G66" i="2" a="1"/>
  <c r="G66" i="2" s="1"/>
  <c r="H66" i="2" a="1"/>
  <c r="H66" i="2" s="1"/>
  <c r="F67" i="2" a="1"/>
  <c r="F67" i="2" s="1"/>
  <c r="G67" i="2" a="1"/>
  <c r="G67" i="2" s="1"/>
  <c r="H67" i="2" a="1"/>
  <c r="H67" i="2" s="1"/>
  <c r="F68" i="2" a="1"/>
  <c r="F68" i="2" s="1"/>
  <c r="G68" i="2" a="1"/>
  <c r="G68" i="2" s="1"/>
  <c r="H68" i="2" a="1"/>
  <c r="H68" i="2" s="1"/>
  <c r="F69" i="2" a="1"/>
  <c r="F69" i="2" s="1"/>
  <c r="G69" i="2" a="1"/>
  <c r="G69" i="2" s="1"/>
  <c r="H69" i="2" a="1"/>
  <c r="H69" i="2" s="1"/>
  <c r="F70" i="2" a="1"/>
  <c r="F70" i="2" s="1"/>
  <c r="G70" i="2" a="1"/>
  <c r="G70" i="2" s="1"/>
  <c r="H70" i="2" a="1"/>
  <c r="H70" i="2" s="1"/>
  <c r="F71" i="2" a="1"/>
  <c r="F71" i="2" s="1"/>
  <c r="G71" i="2" a="1"/>
  <c r="G71" i="2" s="1"/>
  <c r="H71" i="2" a="1"/>
  <c r="H71" i="2" s="1"/>
  <c r="F72" i="2" a="1"/>
  <c r="F72" i="2" s="1"/>
  <c r="G72" i="2" a="1"/>
  <c r="G72" i="2" s="1"/>
  <c r="H72" i="2" a="1"/>
  <c r="H72" i="2" s="1"/>
  <c r="F73" i="2" a="1"/>
  <c r="F73" i="2" s="1"/>
  <c r="G73" i="2" a="1"/>
  <c r="G73" i="2" s="1"/>
  <c r="H73" i="2" a="1"/>
  <c r="H73" i="2" s="1"/>
  <c r="F74" i="2" a="1"/>
  <c r="F74" i="2" s="1"/>
  <c r="G74" i="2" a="1"/>
  <c r="G74" i="2" s="1"/>
  <c r="H74" i="2" a="1"/>
  <c r="H74" i="2" s="1"/>
  <c r="F75" i="2" a="1"/>
  <c r="F75" i="2" s="1"/>
  <c r="G75" i="2" a="1"/>
  <c r="G75" i="2" s="1"/>
  <c r="H75" i="2" a="1"/>
  <c r="H75" i="2" s="1"/>
  <c r="F76" i="2" a="1"/>
  <c r="F76" i="2" s="1"/>
  <c r="G76" i="2" a="1"/>
  <c r="G76" i="2" s="1"/>
  <c r="H76" i="2" a="1"/>
  <c r="H76" i="2" s="1"/>
  <c r="F77" i="2" a="1"/>
  <c r="F77" i="2" s="1"/>
  <c r="G77" i="2" a="1"/>
  <c r="G77" i="2" s="1"/>
  <c r="H77" i="2" a="1"/>
  <c r="H77" i="2" s="1"/>
  <c r="F78" i="2" a="1"/>
  <c r="F78" i="2" s="1"/>
  <c r="G78" i="2" a="1"/>
  <c r="G78" i="2" s="1"/>
  <c r="H78" i="2" a="1"/>
  <c r="H78" i="2" s="1"/>
  <c r="F79" i="2" a="1"/>
  <c r="F79" i="2" s="1"/>
  <c r="G79" i="2" a="1"/>
  <c r="G79" i="2" s="1"/>
  <c r="H79" i="2" a="1"/>
  <c r="H79" i="2" s="1"/>
  <c r="F80" i="2" a="1"/>
  <c r="F80" i="2" s="1"/>
  <c r="G80" i="2" a="1"/>
  <c r="G80" i="2" s="1"/>
  <c r="H80" i="2" a="1"/>
  <c r="H80" i="2" s="1"/>
  <c r="F81" i="2" a="1"/>
  <c r="F81" i="2" s="1"/>
  <c r="G81" i="2" a="1"/>
  <c r="G81" i="2" s="1"/>
  <c r="H81" i="2" a="1"/>
  <c r="H81" i="2" s="1"/>
  <c r="F82" i="2" a="1"/>
  <c r="F82" i="2" s="1"/>
  <c r="G82" i="2" a="1"/>
  <c r="G82" i="2" s="1"/>
  <c r="H82" i="2" a="1"/>
  <c r="H82" i="2" s="1"/>
  <c r="F83" i="2" a="1"/>
  <c r="F83" i="2" s="1"/>
  <c r="G83" i="2" a="1"/>
  <c r="G83" i="2" s="1"/>
  <c r="H83" i="2" a="1"/>
  <c r="H83" i="2" s="1"/>
  <c r="F84" i="2" a="1"/>
  <c r="F84" i="2" s="1"/>
  <c r="G84" i="2" a="1"/>
  <c r="G84" i="2" s="1"/>
  <c r="H84" i="2" a="1"/>
  <c r="H84" i="2" s="1"/>
  <c r="F85" i="2" a="1"/>
  <c r="F85" i="2" s="1"/>
  <c r="G85" i="2" a="1"/>
  <c r="G85" i="2" s="1"/>
  <c r="H85" i="2" a="1"/>
  <c r="H85" i="2" s="1"/>
  <c r="F86" i="2" a="1"/>
  <c r="F86" i="2" s="1"/>
  <c r="G86" i="2" a="1"/>
  <c r="G86" i="2" s="1"/>
  <c r="H86" i="2" a="1"/>
  <c r="H86" i="2" s="1"/>
  <c r="F87" i="2" a="1"/>
  <c r="F87" i="2" s="1"/>
  <c r="G87" i="2" a="1"/>
  <c r="G87" i="2" s="1"/>
  <c r="H87" i="2" a="1"/>
  <c r="H87" i="2" s="1"/>
  <c r="F88" i="2" a="1"/>
  <c r="F88" i="2" s="1"/>
  <c r="G88" i="2" a="1"/>
  <c r="G88" i="2" s="1"/>
  <c r="H88" i="2" a="1"/>
  <c r="H88" i="2" s="1"/>
  <c r="F89" i="2" a="1"/>
  <c r="F89" i="2" s="1"/>
  <c r="G89" i="2" a="1"/>
  <c r="G89" i="2" s="1"/>
  <c r="H89" i="2" a="1"/>
  <c r="H89" i="2" s="1"/>
  <c r="F90" i="2" a="1"/>
  <c r="F90" i="2" s="1"/>
  <c r="G90" i="2" a="1"/>
  <c r="G90" i="2" s="1"/>
  <c r="H90" i="2" a="1"/>
  <c r="H90" i="2" s="1"/>
  <c r="F91" i="2" a="1"/>
  <c r="F91" i="2" s="1"/>
  <c r="G91" i="2" a="1"/>
  <c r="G91" i="2" s="1"/>
  <c r="H91" i="2" a="1"/>
  <c r="H91" i="2" s="1"/>
  <c r="F92" i="2" a="1"/>
  <c r="F92" i="2" s="1"/>
  <c r="G92" i="2" a="1"/>
  <c r="G92" i="2" s="1"/>
  <c r="H92" i="2" a="1"/>
  <c r="H92" i="2" s="1"/>
  <c r="F93" i="2" a="1"/>
  <c r="F93" i="2" s="1"/>
  <c r="G93" i="2" a="1"/>
  <c r="G93" i="2" s="1"/>
  <c r="H93" i="2" a="1"/>
  <c r="H93" i="2" s="1"/>
  <c r="F94" i="2" a="1"/>
  <c r="F94" i="2" s="1"/>
  <c r="G94" i="2" a="1"/>
  <c r="G94" i="2" s="1"/>
  <c r="H94" i="2" a="1"/>
  <c r="H94" i="2" s="1"/>
  <c r="F95" i="2" a="1"/>
  <c r="F95" i="2" s="1"/>
  <c r="G95" i="2" a="1"/>
  <c r="G95" i="2" s="1"/>
  <c r="H95" i="2" a="1"/>
  <c r="H95" i="2" s="1"/>
  <c r="F96" i="2" a="1"/>
  <c r="F96" i="2" s="1"/>
  <c r="G96" i="2" a="1"/>
  <c r="G96" i="2" s="1"/>
  <c r="H96" i="2" a="1"/>
  <c r="H96" i="2" s="1"/>
  <c r="F97" i="2" a="1"/>
  <c r="F97" i="2" s="1"/>
  <c r="G97" i="2" a="1"/>
  <c r="G97" i="2" s="1"/>
  <c r="H97" i="2" a="1"/>
  <c r="H97" i="2" s="1"/>
  <c r="F98" i="2" a="1"/>
  <c r="F98" i="2" s="1"/>
  <c r="G98" i="2" a="1"/>
  <c r="G98" i="2" s="1"/>
  <c r="H98" i="2" a="1"/>
  <c r="H98" i="2" s="1"/>
  <c r="F99" i="2" a="1"/>
  <c r="F99" i="2" s="1"/>
  <c r="G99" i="2" a="1"/>
  <c r="G99" i="2" s="1"/>
  <c r="H99" i="2" a="1"/>
  <c r="H99" i="2" s="1"/>
  <c r="F100" i="2" a="1"/>
  <c r="F100" i="2" s="1"/>
  <c r="G100" i="2" a="1"/>
  <c r="G100" i="2" s="1"/>
  <c r="H100" i="2" a="1"/>
  <c r="H100" i="2" s="1"/>
  <c r="F101" i="2" a="1"/>
  <c r="F101" i="2" s="1"/>
  <c r="G101" i="2" a="1"/>
  <c r="G101" i="2" s="1"/>
  <c r="H101" i="2" a="1"/>
  <c r="H101" i="2" s="1"/>
  <c r="F102" i="2" a="1"/>
  <c r="F102" i="2" s="1"/>
  <c r="G102" i="2" a="1"/>
  <c r="G102" i="2" s="1"/>
  <c r="H102" i="2" a="1"/>
  <c r="H102" i="2" s="1"/>
  <c r="F103" i="2" a="1"/>
  <c r="F103" i="2" s="1"/>
  <c r="G103" i="2" a="1"/>
  <c r="G103" i="2" s="1"/>
  <c r="H103" i="2" a="1"/>
  <c r="H103" i="2" s="1"/>
  <c r="F104" i="2" a="1"/>
  <c r="F104" i="2" s="1"/>
  <c r="G104" i="2" a="1"/>
  <c r="G104" i="2" s="1"/>
  <c r="H104" i="2" a="1"/>
  <c r="H104" i="2" s="1"/>
  <c r="F105" i="2" a="1"/>
  <c r="F105" i="2" s="1"/>
  <c r="G105" i="2" a="1"/>
  <c r="G105" i="2" s="1"/>
  <c r="H105" i="2" a="1"/>
  <c r="H105" i="2" s="1"/>
  <c r="F106" i="2" a="1"/>
  <c r="F106" i="2" s="1"/>
  <c r="G106" i="2" a="1"/>
  <c r="G106" i="2" s="1"/>
  <c r="H106" i="2" a="1"/>
  <c r="H106" i="2" s="1"/>
  <c r="F107" i="2" a="1"/>
  <c r="F107" i="2" s="1"/>
  <c r="G107" i="2" a="1"/>
  <c r="G107" i="2" s="1"/>
  <c r="H107" i="2" a="1"/>
  <c r="H107" i="2" s="1"/>
  <c r="F108" i="2" a="1"/>
  <c r="F108" i="2" s="1"/>
  <c r="G108" i="2" a="1"/>
  <c r="G108" i="2" s="1"/>
  <c r="H108" i="2" a="1"/>
  <c r="H108" i="2" s="1"/>
  <c r="F109" i="2" a="1"/>
  <c r="F109" i="2" s="1"/>
  <c r="G109" i="2" a="1"/>
  <c r="G109" i="2" s="1"/>
  <c r="H109" i="2" a="1"/>
  <c r="H109" i="2" s="1"/>
  <c r="F110" i="2" a="1"/>
  <c r="F110" i="2" s="1"/>
  <c r="G110" i="2" a="1"/>
  <c r="G110" i="2" s="1"/>
  <c r="H110" i="2" a="1"/>
  <c r="H110" i="2" s="1"/>
  <c r="F111" i="2" a="1"/>
  <c r="F111" i="2" s="1"/>
  <c r="G111" i="2" a="1"/>
  <c r="G111" i="2" s="1"/>
  <c r="H111" i="2" a="1"/>
  <c r="H111" i="2" s="1"/>
  <c r="F112" i="2" a="1"/>
  <c r="F112" i="2" s="1"/>
  <c r="G112" i="2" a="1"/>
  <c r="G112" i="2" s="1"/>
  <c r="H112" i="2" a="1"/>
  <c r="H112" i="2" s="1"/>
  <c r="F113" i="2" a="1"/>
  <c r="F113" i="2" s="1"/>
  <c r="G113" i="2" a="1"/>
  <c r="G113" i="2" s="1"/>
  <c r="H113" i="2" a="1"/>
  <c r="H113" i="2" s="1"/>
  <c r="F114" i="2" a="1"/>
  <c r="F114" i="2" s="1"/>
  <c r="G114" i="2" a="1"/>
  <c r="G114" i="2" s="1"/>
  <c r="H114" i="2" a="1"/>
  <c r="H114" i="2" s="1"/>
  <c r="F115" i="2" a="1"/>
  <c r="F115" i="2" s="1"/>
  <c r="G115" i="2" a="1"/>
  <c r="G115" i="2" s="1"/>
  <c r="H115" i="2" a="1"/>
  <c r="H115" i="2" s="1"/>
  <c r="F116" i="2" a="1"/>
  <c r="F116" i="2" s="1"/>
  <c r="G116" i="2" a="1"/>
  <c r="G116" i="2" s="1"/>
  <c r="H116" i="2" a="1"/>
  <c r="H116" i="2" s="1"/>
  <c r="F117" i="2" a="1"/>
  <c r="F117" i="2" s="1"/>
  <c r="G117" i="2" a="1"/>
  <c r="G117" i="2" s="1"/>
  <c r="H117" i="2" a="1"/>
  <c r="H117" i="2" s="1"/>
  <c r="F118" i="2" a="1"/>
  <c r="F118" i="2" s="1"/>
  <c r="G118" i="2" a="1"/>
  <c r="G118" i="2" s="1"/>
  <c r="H118" i="2" a="1"/>
  <c r="H118" i="2" s="1"/>
  <c r="F119" i="2" a="1"/>
  <c r="F119" i="2" s="1"/>
  <c r="G119" i="2" a="1"/>
  <c r="G119" i="2" s="1"/>
  <c r="H119" i="2" a="1"/>
  <c r="H119" i="2" s="1"/>
  <c r="F120" i="2" a="1"/>
  <c r="F120" i="2" s="1"/>
  <c r="G120" i="2" a="1"/>
  <c r="G120" i="2" s="1"/>
  <c r="H120" i="2" a="1"/>
  <c r="H120" i="2" s="1"/>
  <c r="F121" i="2" a="1"/>
  <c r="F121" i="2" s="1"/>
  <c r="G121" i="2" a="1"/>
  <c r="G121" i="2" s="1"/>
  <c r="H121" i="2" a="1"/>
  <c r="H121" i="2" s="1"/>
  <c r="F122" i="2" a="1"/>
  <c r="F122" i="2" s="1"/>
  <c r="G122" i="2" a="1"/>
  <c r="G122" i="2" s="1"/>
  <c r="H122" i="2" a="1"/>
  <c r="H122" i="2" s="1"/>
  <c r="F123" i="2" a="1"/>
  <c r="F123" i="2" s="1"/>
  <c r="G123" i="2" a="1"/>
  <c r="G123" i="2" s="1"/>
  <c r="H123" i="2" a="1"/>
  <c r="H123" i="2" s="1"/>
  <c r="F124" i="2" a="1"/>
  <c r="F124" i="2" s="1"/>
  <c r="G124" i="2" a="1"/>
  <c r="G124" i="2" s="1"/>
  <c r="H124" i="2" a="1"/>
  <c r="H124" i="2" s="1"/>
  <c r="F125" i="2" a="1"/>
  <c r="F125" i="2" s="1"/>
  <c r="G125" i="2" a="1"/>
  <c r="G125" i="2" s="1"/>
  <c r="H125" i="2" a="1"/>
  <c r="H125" i="2" s="1"/>
  <c r="F126" i="2" a="1"/>
  <c r="F126" i="2" s="1"/>
  <c r="G126" i="2" a="1"/>
  <c r="G126" i="2" s="1"/>
  <c r="H126" i="2" a="1"/>
  <c r="H126" i="2" s="1"/>
  <c r="F127" i="2" a="1"/>
  <c r="F127" i="2" s="1"/>
  <c r="G127" i="2" a="1"/>
  <c r="G127" i="2" s="1"/>
  <c r="H127" i="2" a="1"/>
  <c r="H127" i="2" s="1"/>
  <c r="F128" i="2" a="1"/>
  <c r="F128" i="2" s="1"/>
  <c r="G128" i="2" a="1"/>
  <c r="G128" i="2" s="1"/>
  <c r="H128" i="2" a="1"/>
  <c r="H128" i="2" s="1"/>
  <c r="F129" i="2" a="1"/>
  <c r="F129" i="2" s="1"/>
  <c r="G129" i="2" a="1"/>
  <c r="G129" i="2" s="1"/>
  <c r="H129" i="2" a="1"/>
  <c r="H129" i="2" s="1"/>
  <c r="F130" i="2" a="1"/>
  <c r="F130" i="2" s="1"/>
  <c r="G130" i="2" a="1"/>
  <c r="G130" i="2" s="1"/>
  <c r="H130" i="2" a="1"/>
  <c r="H130" i="2" s="1"/>
  <c r="F131" i="2" a="1"/>
  <c r="F131" i="2" s="1"/>
  <c r="G131" i="2" a="1"/>
  <c r="G131" i="2" s="1"/>
  <c r="H131" i="2" a="1"/>
  <c r="H131" i="2" s="1"/>
  <c r="F132" i="2" a="1"/>
  <c r="F132" i="2" s="1"/>
  <c r="G132" i="2" a="1"/>
  <c r="G132" i="2" s="1"/>
  <c r="H132" i="2" a="1"/>
  <c r="H132" i="2" s="1"/>
  <c r="F133" i="2" a="1"/>
  <c r="F133" i="2" s="1"/>
  <c r="G133" i="2" a="1"/>
  <c r="G133" i="2" s="1"/>
  <c r="H133" i="2" a="1"/>
  <c r="H133" i="2" s="1"/>
  <c r="F134" i="2" a="1"/>
  <c r="F134" i="2" s="1"/>
  <c r="G134" i="2" a="1"/>
  <c r="G134" i="2" s="1"/>
  <c r="H134" i="2" a="1"/>
  <c r="H134" i="2" s="1"/>
  <c r="F135" i="2" a="1"/>
  <c r="F135" i="2" s="1"/>
  <c r="G135" i="2" a="1"/>
  <c r="G135" i="2" s="1"/>
  <c r="H135" i="2" a="1"/>
  <c r="H135" i="2" s="1"/>
  <c r="F136" i="2" a="1"/>
  <c r="F136" i="2" s="1"/>
  <c r="G136" i="2" a="1"/>
  <c r="G136" i="2" s="1"/>
  <c r="H136" i="2" a="1"/>
  <c r="H136" i="2" s="1"/>
  <c r="F137" i="2" a="1"/>
  <c r="F137" i="2" s="1"/>
  <c r="G137" i="2" a="1"/>
  <c r="G137" i="2" s="1"/>
  <c r="H137" i="2" a="1"/>
  <c r="H137" i="2" s="1"/>
  <c r="F138" i="2" a="1"/>
  <c r="F138" i="2" s="1"/>
  <c r="G138" i="2" a="1"/>
  <c r="G138" i="2" s="1"/>
  <c r="H138" i="2" a="1"/>
  <c r="H138" i="2" s="1"/>
  <c r="F139" i="2" a="1"/>
  <c r="F139" i="2" s="1"/>
  <c r="G139" i="2" a="1"/>
  <c r="G139" i="2" s="1"/>
  <c r="H139" i="2" a="1"/>
  <c r="H139" i="2" s="1"/>
  <c r="F140" i="2" a="1"/>
  <c r="F140" i="2" s="1"/>
  <c r="G140" i="2" a="1"/>
  <c r="G140" i="2" s="1"/>
  <c r="H140" i="2" a="1"/>
  <c r="H140" i="2" s="1"/>
  <c r="F141" i="2" a="1"/>
  <c r="F141" i="2" s="1"/>
  <c r="G141" i="2" a="1"/>
  <c r="G141" i="2" s="1"/>
  <c r="H141" i="2" a="1"/>
  <c r="H141" i="2" s="1"/>
  <c r="F142" i="2" a="1"/>
  <c r="F142" i="2" s="1"/>
  <c r="G142" i="2" a="1"/>
  <c r="G142" i="2" s="1"/>
  <c r="H142" i="2" a="1"/>
  <c r="H142" i="2" s="1"/>
  <c r="F143" i="2" a="1"/>
  <c r="F143" i="2" s="1"/>
  <c r="G143" i="2" a="1"/>
  <c r="G143" i="2" s="1"/>
  <c r="H143" i="2" a="1"/>
  <c r="H143" i="2" s="1"/>
  <c r="F144" i="2" a="1"/>
  <c r="F144" i="2" s="1"/>
  <c r="G144" i="2" a="1"/>
  <c r="G144" i="2" s="1"/>
  <c r="H144" i="2" a="1"/>
  <c r="H144" i="2" s="1"/>
  <c r="F145" i="2" a="1"/>
  <c r="F145" i="2" s="1"/>
  <c r="G145" i="2" a="1"/>
  <c r="G145" i="2" s="1"/>
  <c r="H145" i="2" a="1"/>
  <c r="H145" i="2" s="1"/>
  <c r="F146" i="2" a="1"/>
  <c r="F146" i="2" s="1"/>
  <c r="G146" i="2" a="1"/>
  <c r="G146" i="2" s="1"/>
  <c r="H146" i="2" a="1"/>
  <c r="H146" i="2" s="1"/>
  <c r="F147" i="2" a="1"/>
  <c r="F147" i="2" s="1"/>
  <c r="G147" i="2" a="1"/>
  <c r="G147" i="2" s="1"/>
  <c r="H147" i="2" a="1"/>
  <c r="H147" i="2" s="1"/>
  <c r="F148" i="2" a="1"/>
  <c r="F148" i="2" s="1"/>
  <c r="G148" i="2" a="1"/>
  <c r="G148" i="2" s="1"/>
  <c r="H148" i="2" a="1"/>
  <c r="H148" i="2" s="1"/>
  <c r="F149" i="2" a="1"/>
  <c r="F149" i="2" s="1"/>
  <c r="G149" i="2" a="1"/>
  <c r="G149" i="2" s="1"/>
  <c r="H149" i="2" a="1"/>
  <c r="H149" i="2" s="1"/>
  <c r="F150" i="2" a="1"/>
  <c r="F150" i="2" s="1"/>
  <c r="G150" i="2" a="1"/>
  <c r="G150" i="2" s="1"/>
  <c r="H150" i="2" a="1"/>
  <c r="H150" i="2" s="1"/>
  <c r="F151" i="2" a="1"/>
  <c r="F151" i="2" s="1"/>
  <c r="G151" i="2" a="1"/>
  <c r="G151" i="2" s="1"/>
  <c r="H151" i="2" a="1"/>
  <c r="H151" i="2" s="1"/>
  <c r="F152" i="2" a="1"/>
  <c r="F152" i="2" s="1"/>
  <c r="G152" i="2" a="1"/>
  <c r="G152" i="2" s="1"/>
  <c r="H152" i="2" a="1"/>
  <c r="H152" i="2" s="1"/>
  <c r="F153" i="2" a="1"/>
  <c r="F153" i="2" s="1"/>
  <c r="G153" i="2" a="1"/>
  <c r="G153" i="2" s="1"/>
  <c r="H153" i="2" a="1"/>
  <c r="H153" i="2" s="1"/>
  <c r="F154" i="2" a="1"/>
  <c r="F154" i="2" s="1"/>
  <c r="G154" i="2" a="1"/>
  <c r="G154" i="2" s="1"/>
  <c r="H154" i="2" a="1"/>
  <c r="H154" i="2" s="1"/>
  <c r="F155" i="2" a="1"/>
  <c r="F155" i="2" s="1"/>
  <c r="G155" i="2" a="1"/>
  <c r="G155" i="2" s="1"/>
  <c r="H155" i="2" a="1"/>
  <c r="H155" i="2" s="1"/>
  <c r="F156" i="2" a="1"/>
  <c r="F156" i="2" s="1"/>
  <c r="G156" i="2" a="1"/>
  <c r="G156" i="2" s="1"/>
  <c r="H156" i="2" a="1"/>
  <c r="H156" i="2" s="1"/>
  <c r="F157" i="2" a="1"/>
  <c r="F157" i="2" s="1"/>
  <c r="G157" i="2" a="1"/>
  <c r="G157" i="2" s="1"/>
  <c r="H157" i="2" a="1"/>
  <c r="H157" i="2" s="1"/>
  <c r="F158" i="2" a="1"/>
  <c r="F158" i="2" s="1"/>
  <c r="G158" i="2" a="1"/>
  <c r="G158" i="2" s="1"/>
  <c r="H158" i="2" a="1"/>
  <c r="H158" i="2" s="1"/>
  <c r="F159" i="2" a="1"/>
  <c r="F159" i="2" s="1"/>
  <c r="G159" i="2" a="1"/>
  <c r="G159" i="2" s="1"/>
  <c r="H159" i="2" a="1"/>
  <c r="H159" i="2" s="1"/>
  <c r="F160" i="2" a="1"/>
  <c r="F160" i="2" s="1"/>
  <c r="G160" i="2" a="1"/>
  <c r="G160" i="2" s="1"/>
  <c r="H160" i="2" a="1"/>
  <c r="H160" i="2" s="1"/>
  <c r="F161" i="2" a="1"/>
  <c r="F161" i="2" s="1"/>
  <c r="G161" i="2" a="1"/>
  <c r="G161" i="2" s="1"/>
  <c r="H161" i="2" a="1"/>
  <c r="H161" i="2" s="1"/>
  <c r="F162" i="2" a="1"/>
  <c r="F162" i="2" s="1"/>
  <c r="G162" i="2" a="1"/>
  <c r="G162" i="2" s="1"/>
  <c r="H162" i="2" a="1"/>
  <c r="H162" i="2" s="1"/>
  <c r="F163" i="2" a="1"/>
  <c r="F163" i="2" s="1"/>
  <c r="G163" i="2" a="1"/>
  <c r="G163" i="2" s="1"/>
  <c r="H163" i="2" a="1"/>
  <c r="H163" i="2" s="1"/>
  <c r="F164" i="2" a="1"/>
  <c r="F164" i="2" s="1"/>
  <c r="G164" i="2" a="1"/>
  <c r="G164" i="2" s="1"/>
  <c r="H164" i="2" a="1"/>
  <c r="H164" i="2" s="1"/>
  <c r="F165" i="2" a="1"/>
  <c r="F165" i="2" s="1"/>
  <c r="G165" i="2" a="1"/>
  <c r="G165" i="2" s="1"/>
  <c r="H165" i="2" a="1"/>
  <c r="H165" i="2" s="1"/>
  <c r="F166" i="2" a="1"/>
  <c r="F166" i="2" s="1"/>
  <c r="G166" i="2" a="1"/>
  <c r="G166" i="2" s="1"/>
  <c r="H166" i="2" a="1"/>
  <c r="H166" i="2" s="1"/>
  <c r="F167" i="2" a="1"/>
  <c r="F167" i="2" s="1"/>
  <c r="G167" i="2" a="1"/>
  <c r="G167" i="2" s="1"/>
  <c r="H167" i="2" a="1"/>
  <c r="H167" i="2" s="1"/>
  <c r="F168" i="2" a="1"/>
  <c r="F168" i="2" s="1"/>
  <c r="G168" i="2" a="1"/>
  <c r="G168" i="2" s="1"/>
  <c r="H168" i="2" a="1"/>
  <c r="H168" i="2" s="1"/>
  <c r="F169" i="2" a="1"/>
  <c r="F169" i="2" s="1"/>
  <c r="G169" i="2" a="1"/>
  <c r="G169" i="2" s="1"/>
  <c r="H169" i="2" a="1"/>
  <c r="H169" i="2" s="1"/>
  <c r="F170" i="2" a="1"/>
  <c r="F170" i="2" s="1"/>
  <c r="G170" i="2" a="1"/>
  <c r="G170" i="2" s="1"/>
  <c r="H170" i="2" a="1"/>
  <c r="H170" i="2" s="1"/>
  <c r="F171" i="2" a="1"/>
  <c r="F171" i="2" s="1"/>
  <c r="G171" i="2" a="1"/>
  <c r="G171" i="2" s="1"/>
  <c r="H171" i="2" a="1"/>
  <c r="H171" i="2" s="1"/>
  <c r="F172" i="2" a="1"/>
  <c r="F172" i="2" s="1"/>
  <c r="G172" i="2" a="1"/>
  <c r="G172" i="2" s="1"/>
  <c r="H172" i="2" a="1"/>
  <c r="H172" i="2" s="1"/>
  <c r="F173" i="2" a="1"/>
  <c r="F173" i="2" s="1"/>
  <c r="G173" i="2" a="1"/>
  <c r="G173" i="2" s="1"/>
  <c r="H173" i="2" a="1"/>
  <c r="H173" i="2" s="1"/>
  <c r="F174" i="2" a="1"/>
  <c r="F174" i="2" s="1"/>
  <c r="G174" i="2" a="1"/>
  <c r="G174" i="2" s="1"/>
  <c r="H174" i="2" a="1"/>
  <c r="H174" i="2" s="1"/>
  <c r="F175" i="2" a="1"/>
  <c r="F175" i="2" s="1"/>
  <c r="G175" i="2" a="1"/>
  <c r="G175" i="2" s="1"/>
  <c r="H175" i="2" a="1"/>
  <c r="H175" i="2" s="1"/>
  <c r="F176" i="2" a="1"/>
  <c r="F176" i="2" s="1"/>
  <c r="G176" i="2" a="1"/>
  <c r="G176" i="2" s="1"/>
  <c r="H176" i="2" a="1"/>
  <c r="H176" i="2" s="1"/>
  <c r="F177" i="2" a="1"/>
  <c r="F177" i="2" s="1"/>
  <c r="G177" i="2" a="1"/>
  <c r="G177" i="2" s="1"/>
  <c r="H177" i="2" a="1"/>
  <c r="H177" i="2" s="1"/>
  <c r="F178" i="2" a="1"/>
  <c r="F178" i="2" s="1"/>
  <c r="G178" i="2" a="1"/>
  <c r="G178" i="2" s="1"/>
  <c r="H178" i="2" a="1"/>
  <c r="H178" i="2" s="1"/>
  <c r="F179" i="2" a="1"/>
  <c r="F179" i="2" s="1"/>
  <c r="G179" i="2" a="1"/>
  <c r="G179" i="2" s="1"/>
  <c r="H179" i="2" a="1"/>
  <c r="H179" i="2" s="1"/>
  <c r="F180" i="2" a="1"/>
  <c r="F180" i="2" s="1"/>
  <c r="G180" i="2" a="1"/>
  <c r="G180" i="2" s="1"/>
  <c r="H180" i="2" a="1"/>
  <c r="H180" i="2" s="1"/>
  <c r="F181" i="2" a="1"/>
  <c r="F181" i="2" s="1"/>
  <c r="G181" i="2" a="1"/>
  <c r="G181" i="2" s="1"/>
  <c r="H181" i="2" a="1"/>
  <c r="H181" i="2" s="1"/>
  <c r="F182" i="2" a="1"/>
  <c r="F182" i="2" s="1"/>
  <c r="G182" i="2" a="1"/>
  <c r="G182" i="2" s="1"/>
  <c r="H182" i="2" a="1"/>
  <c r="H182" i="2" s="1"/>
  <c r="F183" i="2" a="1"/>
  <c r="F183" i="2" s="1"/>
  <c r="G183" i="2" a="1"/>
  <c r="G183" i="2" s="1"/>
  <c r="H183" i="2" a="1"/>
  <c r="H183" i="2" s="1"/>
  <c r="F184" i="2" a="1"/>
  <c r="F184" i="2" s="1"/>
  <c r="G184" i="2" a="1"/>
  <c r="G184" i="2" s="1"/>
  <c r="H184" i="2" a="1"/>
  <c r="H184" i="2" s="1"/>
  <c r="F185" i="2" a="1"/>
  <c r="F185" i="2" s="1"/>
  <c r="G185" i="2" a="1"/>
  <c r="G185" i="2" s="1"/>
  <c r="H185" i="2" a="1"/>
  <c r="H185" i="2" s="1"/>
  <c r="F186" i="2" a="1"/>
  <c r="F186" i="2" s="1"/>
  <c r="G186" i="2" a="1"/>
  <c r="G186" i="2" s="1"/>
  <c r="H186" i="2" a="1"/>
  <c r="H186" i="2" s="1"/>
  <c r="F187" i="2" a="1"/>
  <c r="F187" i="2" s="1"/>
  <c r="G187" i="2" a="1"/>
  <c r="G187" i="2" s="1"/>
  <c r="H187" i="2" a="1"/>
  <c r="H187" i="2" s="1"/>
  <c r="F188" i="2" a="1"/>
  <c r="F188" i="2" s="1"/>
  <c r="G188" i="2" a="1"/>
  <c r="G188" i="2" s="1"/>
  <c r="H188" i="2" a="1"/>
  <c r="H188" i="2" s="1"/>
  <c r="F189" i="2" a="1"/>
  <c r="F189" i="2" s="1"/>
  <c r="G189" i="2" a="1"/>
  <c r="G189" i="2" s="1"/>
  <c r="H189" i="2" a="1"/>
  <c r="H189" i="2" s="1"/>
  <c r="F190" i="2" a="1"/>
  <c r="F190" i="2" s="1"/>
  <c r="G190" i="2" a="1"/>
  <c r="G190" i="2" s="1"/>
  <c r="H190" i="2" a="1"/>
  <c r="H190" i="2" s="1"/>
  <c r="F191" i="2" a="1"/>
  <c r="F191" i="2" s="1"/>
  <c r="G191" i="2" a="1"/>
  <c r="G191" i="2" s="1"/>
  <c r="H191" i="2" a="1"/>
  <c r="H191" i="2" s="1"/>
  <c r="F192" i="2" a="1"/>
  <c r="F192" i="2" s="1"/>
  <c r="G192" i="2" a="1"/>
  <c r="G192" i="2" s="1"/>
  <c r="H192" i="2" a="1"/>
  <c r="H192" i="2" s="1"/>
  <c r="F193" i="2" a="1"/>
  <c r="F193" i="2" s="1"/>
  <c r="G193" i="2" a="1"/>
  <c r="G193" i="2" s="1"/>
  <c r="H193" i="2" a="1"/>
  <c r="H193" i="2" s="1"/>
  <c r="F194" i="2" a="1"/>
  <c r="F194" i="2" s="1"/>
  <c r="G194" i="2" a="1"/>
  <c r="G194" i="2" s="1"/>
  <c r="H194" i="2" a="1"/>
  <c r="H194" i="2" s="1"/>
  <c r="F195" i="2" a="1"/>
  <c r="F195" i="2" s="1"/>
  <c r="G195" i="2" a="1"/>
  <c r="G195" i="2" s="1"/>
  <c r="H195" i="2" a="1"/>
  <c r="H195" i="2" s="1"/>
  <c r="F196" i="2" a="1"/>
  <c r="F196" i="2" s="1"/>
  <c r="G196" i="2" a="1"/>
  <c r="G196" i="2" s="1"/>
  <c r="H196" i="2" a="1"/>
  <c r="H196" i="2" s="1"/>
  <c r="F197" i="2" a="1"/>
  <c r="F197" i="2" s="1"/>
  <c r="G197" i="2" a="1"/>
  <c r="G197" i="2" s="1"/>
  <c r="H197" i="2" a="1"/>
  <c r="H197" i="2" s="1"/>
  <c r="F198" i="2" a="1"/>
  <c r="F198" i="2" s="1"/>
  <c r="G198" i="2" a="1"/>
  <c r="G198" i="2" s="1"/>
  <c r="H198" i="2" a="1"/>
  <c r="H198" i="2" s="1"/>
  <c r="F199" i="2" a="1"/>
  <c r="F199" i="2" s="1"/>
  <c r="G199" i="2" a="1"/>
  <c r="G199" i="2" s="1"/>
  <c r="H199" i="2" a="1"/>
  <c r="H199" i="2" s="1"/>
  <c r="F200" i="2" a="1"/>
  <c r="F200" i="2" s="1"/>
  <c r="G200" i="2" a="1"/>
  <c r="G200" i="2" s="1"/>
  <c r="H200" i="2" a="1"/>
  <c r="H200" i="2" s="1"/>
  <c r="F201" i="2" a="1"/>
  <c r="F201" i="2" s="1"/>
  <c r="G201" i="2" a="1"/>
  <c r="G201" i="2" s="1"/>
  <c r="H201" i="2" a="1"/>
  <c r="H201" i="2" s="1"/>
  <c r="F202" i="2" a="1"/>
  <c r="F202" i="2" s="1"/>
  <c r="G202" i="2" a="1"/>
  <c r="G202" i="2" s="1"/>
  <c r="H202" i="2" a="1"/>
  <c r="H202" i="2" s="1"/>
  <c r="F203" i="2" a="1"/>
  <c r="F203" i="2" s="1"/>
  <c r="G203" i="2" a="1"/>
  <c r="G203" i="2" s="1"/>
  <c r="H203" i="2" a="1"/>
  <c r="H203" i="2" s="1"/>
  <c r="F204" i="2" a="1"/>
  <c r="F204" i="2" s="1"/>
  <c r="G204" i="2" a="1"/>
  <c r="G204" i="2" s="1"/>
  <c r="H204" i="2" a="1"/>
  <c r="H204" i="2" s="1"/>
  <c r="F205" i="2" a="1"/>
  <c r="F205" i="2" s="1"/>
  <c r="G205" i="2" a="1"/>
  <c r="G205" i="2" s="1"/>
  <c r="H205" i="2" a="1"/>
  <c r="H205" i="2" s="1"/>
  <c r="F206" i="2" a="1"/>
  <c r="F206" i="2" s="1"/>
  <c r="G206" i="2" a="1"/>
  <c r="G206" i="2" s="1"/>
  <c r="H206" i="2" a="1"/>
  <c r="H206" i="2" s="1"/>
  <c r="F207" i="2" a="1"/>
  <c r="F207" i="2" s="1"/>
  <c r="G207" i="2" a="1"/>
  <c r="G207" i="2" s="1"/>
  <c r="H207" i="2" a="1"/>
  <c r="H207" i="2" s="1"/>
  <c r="F208" i="2" a="1"/>
  <c r="F208" i="2" s="1"/>
  <c r="G208" i="2" a="1"/>
  <c r="G208" i="2" s="1"/>
  <c r="H208" i="2" a="1"/>
  <c r="H208" i="2" s="1"/>
  <c r="F209" i="2" a="1"/>
  <c r="F209" i="2" s="1"/>
  <c r="G209" i="2" a="1"/>
  <c r="G209" i="2" s="1"/>
  <c r="H209" i="2" a="1"/>
  <c r="H209" i="2" s="1"/>
  <c r="F210" i="2" a="1"/>
  <c r="F210" i="2" s="1"/>
  <c r="G210" i="2" a="1"/>
  <c r="G210" i="2" s="1"/>
  <c r="H210" i="2" a="1"/>
  <c r="H210" i="2" s="1"/>
  <c r="F211" i="2" a="1"/>
  <c r="F211" i="2" s="1"/>
  <c r="G211" i="2" a="1"/>
  <c r="G211" i="2" s="1"/>
  <c r="H211" i="2" a="1"/>
  <c r="H211" i="2" s="1"/>
  <c r="F212" i="2" a="1"/>
  <c r="F212" i="2" s="1"/>
  <c r="G212" i="2" a="1"/>
  <c r="G212" i="2" s="1"/>
  <c r="H212" i="2" a="1"/>
  <c r="H212" i="2" s="1"/>
  <c r="F213" i="2" a="1"/>
  <c r="F213" i="2" s="1"/>
  <c r="G213" i="2" a="1"/>
  <c r="G213" i="2" s="1"/>
  <c r="H213" i="2" a="1"/>
  <c r="H213" i="2" s="1"/>
  <c r="F214" i="2" a="1"/>
  <c r="F214" i="2" s="1"/>
  <c r="G214" i="2" a="1"/>
  <c r="G214" i="2" s="1"/>
  <c r="H214" i="2" a="1"/>
  <c r="H214" i="2" s="1"/>
  <c r="F215" i="2" a="1"/>
  <c r="F215" i="2" s="1"/>
  <c r="G215" i="2" a="1"/>
  <c r="G215" i="2" s="1"/>
  <c r="H215" i="2" a="1"/>
  <c r="H215" i="2" s="1"/>
  <c r="F216" i="2" a="1"/>
  <c r="F216" i="2" s="1"/>
  <c r="G216" i="2" a="1"/>
  <c r="G216" i="2" s="1"/>
  <c r="H216" i="2" a="1"/>
  <c r="H216" i="2" s="1"/>
  <c r="F217" i="2" a="1"/>
  <c r="F217" i="2" s="1"/>
  <c r="G217" i="2" a="1"/>
  <c r="G217" i="2" s="1"/>
  <c r="H217" i="2" a="1"/>
  <c r="H217" i="2" s="1"/>
  <c r="F218" i="2" a="1"/>
  <c r="F218" i="2" s="1"/>
  <c r="G218" i="2" a="1"/>
  <c r="G218" i="2" s="1"/>
  <c r="H218" i="2" a="1"/>
  <c r="H218" i="2" s="1"/>
  <c r="F219" i="2" a="1"/>
  <c r="F219" i="2" s="1"/>
  <c r="G219" i="2" a="1"/>
  <c r="G219" i="2" s="1"/>
  <c r="H219" i="2" a="1"/>
  <c r="H219" i="2" s="1"/>
  <c r="F220" i="2" a="1"/>
  <c r="F220" i="2" s="1"/>
  <c r="G220" i="2" a="1"/>
  <c r="G220" i="2" s="1"/>
  <c r="H220" i="2" a="1"/>
  <c r="H220" i="2" s="1"/>
  <c r="F221" i="2" a="1"/>
  <c r="F221" i="2" s="1"/>
  <c r="G221" i="2" a="1"/>
  <c r="G221" i="2" s="1"/>
  <c r="H221" i="2" a="1"/>
  <c r="H221" i="2" s="1"/>
  <c r="F222" i="2" a="1"/>
  <c r="F222" i="2" s="1"/>
  <c r="G222" i="2" a="1"/>
  <c r="G222" i="2" s="1"/>
  <c r="F223" i="2" a="1"/>
  <c r="F223" i="2" s="1"/>
  <c r="G223" i="2" a="1"/>
  <c r="G223" i="2" s="1"/>
  <c r="F224" i="2" a="1"/>
  <c r="F224" i="2" s="1"/>
  <c r="G224" i="2" a="1"/>
  <c r="G224" i="2" s="1"/>
  <c r="F225" i="2" a="1"/>
  <c r="F225" i="2" s="1"/>
  <c r="G225" i="2" a="1"/>
  <c r="G225" i="2" s="1"/>
  <c r="F226" i="2" a="1"/>
  <c r="F226" i="2" s="1"/>
  <c r="G226" i="2" a="1"/>
  <c r="G226" i="2" s="1"/>
  <c r="F227" i="2" a="1"/>
  <c r="F227" i="2" s="1"/>
  <c r="G227" i="2" a="1"/>
  <c r="G227" i="2" s="1"/>
  <c r="F228" i="2" a="1"/>
  <c r="F228" i="2" s="1"/>
  <c r="G228" i="2" a="1"/>
  <c r="G228" i="2" s="1"/>
  <c r="F229" i="2" a="1"/>
  <c r="F229" i="2" s="1"/>
  <c r="G229" i="2" a="1"/>
  <c r="G229" i="2" s="1"/>
  <c r="F230" i="2" a="1"/>
  <c r="F230" i="2" s="1"/>
  <c r="G230" i="2" a="1"/>
  <c r="G230" i="2" s="1"/>
  <c r="F231" i="2" a="1"/>
  <c r="F231" i="2" s="1"/>
  <c r="G231" i="2" a="1"/>
  <c r="G231" i="2" s="1"/>
  <c r="F232" i="2" a="1"/>
  <c r="F232" i="2" s="1"/>
  <c r="G232" i="2" a="1"/>
  <c r="G232" i="2" s="1"/>
  <c r="F233" i="2" a="1"/>
  <c r="F233" i="2" s="1"/>
  <c r="G233" i="2" a="1"/>
  <c r="G233" i="2" s="1"/>
  <c r="F234" i="2" a="1"/>
  <c r="F234" i="2" s="1"/>
  <c r="F235" i="2" a="1"/>
  <c r="F235" i="2" s="1"/>
  <c r="F236" i="2" a="1"/>
  <c r="F236" i="2" s="1"/>
  <c r="F237" i="2" a="1"/>
  <c r="F237" i="2" s="1"/>
  <c r="F238" i="2" a="1"/>
  <c r="F238" i="2" s="1"/>
  <c r="F239" i="2" a="1"/>
  <c r="F239" i="2" s="1"/>
  <c r="F240" i="2" a="1"/>
  <c r="F240" i="2" s="1"/>
  <c r="F241" i="2" a="1"/>
  <c r="F241" i="2" s="1"/>
  <c r="F242" i="2" a="1"/>
  <c r="F242" i="2" s="1"/>
  <c r="F243" i="2" a="1"/>
  <c r="F243" i="2" s="1"/>
  <c r="F244" i="2" a="1"/>
  <c r="F244" i="2" s="1"/>
  <c r="F245" i="2" a="1"/>
  <c r="F245" i="2" s="1"/>
  <c r="F8" i="2" a="1"/>
  <c r="F8" i="2" s="1"/>
  <c r="G8" i="2" a="1"/>
  <c r="G8" i="2" s="1"/>
  <c r="H8" i="2" a="1"/>
  <c r="H8" i="2" s="1"/>
  <c r="E9" i="2" a="1"/>
  <c r="E9" i="2" s="1"/>
  <c r="E10" i="2" a="1"/>
  <c r="E10" i="2" s="1"/>
  <c r="E11" i="2" a="1"/>
  <c r="E11" i="2" s="1"/>
  <c r="E12" i="2" a="1"/>
  <c r="E12" i="2" s="1"/>
  <c r="E13" i="2" a="1"/>
  <c r="E13" i="2" s="1"/>
  <c r="E14" i="2" a="1"/>
  <c r="E14" i="2" s="1"/>
  <c r="E15" i="2" a="1"/>
  <c r="E15" i="2" s="1"/>
  <c r="E16" i="2" a="1"/>
  <c r="E16" i="2" s="1"/>
  <c r="E17" i="2" a="1"/>
  <c r="E17" i="2" s="1"/>
  <c r="E18" i="2" a="1"/>
  <c r="E18" i="2" s="1"/>
  <c r="E19" i="2" a="1"/>
  <c r="E19" i="2" s="1"/>
  <c r="E20" i="2" a="1"/>
  <c r="E20" i="2" s="1"/>
  <c r="E21" i="2" a="1"/>
  <c r="E21" i="2" s="1"/>
  <c r="E22" i="2" a="1"/>
  <c r="E22" i="2" s="1"/>
  <c r="E23" i="2" a="1"/>
  <c r="E23" i="2" s="1"/>
  <c r="E24" i="2" a="1"/>
  <c r="E24" i="2" s="1"/>
  <c r="E25" i="2" a="1"/>
  <c r="E25" i="2" s="1"/>
  <c r="E26" i="2" a="1"/>
  <c r="E26" i="2" s="1"/>
  <c r="E27" i="2" a="1"/>
  <c r="E27" i="2" s="1"/>
  <c r="E28" i="2" a="1"/>
  <c r="E28" i="2" s="1"/>
  <c r="E29" i="2" a="1"/>
  <c r="E29" i="2" s="1"/>
  <c r="E30" i="2" a="1"/>
  <c r="E30" i="2" s="1"/>
  <c r="E31" i="2" a="1"/>
  <c r="E31" i="2" s="1"/>
  <c r="E32" i="2" a="1"/>
  <c r="E32" i="2" s="1"/>
  <c r="E33" i="2" a="1"/>
  <c r="E33" i="2" s="1"/>
  <c r="E34" i="2" a="1"/>
  <c r="E34" i="2" s="1"/>
  <c r="E35" i="2" a="1"/>
  <c r="E35" i="2" s="1"/>
  <c r="E36" i="2" a="1"/>
  <c r="E36" i="2" s="1"/>
  <c r="E37" i="2" a="1"/>
  <c r="E37" i="2" s="1"/>
  <c r="E38" i="2" a="1"/>
  <c r="E38" i="2" s="1"/>
  <c r="E39" i="2" a="1"/>
  <c r="E39" i="2" s="1"/>
  <c r="E40" i="2" a="1"/>
  <c r="E40" i="2" s="1"/>
  <c r="E41" i="2" a="1"/>
  <c r="E41" i="2" s="1"/>
  <c r="E42" i="2" a="1"/>
  <c r="E42" i="2" s="1"/>
  <c r="E43" i="2" a="1"/>
  <c r="E43" i="2" s="1"/>
  <c r="E44" i="2" a="1"/>
  <c r="E44" i="2" s="1"/>
  <c r="E45" i="2" a="1"/>
  <c r="E45" i="2" s="1"/>
  <c r="E46" i="2" a="1"/>
  <c r="E46" i="2" s="1"/>
  <c r="E47" i="2" a="1"/>
  <c r="E47" i="2" s="1"/>
  <c r="E48" i="2" a="1"/>
  <c r="E48" i="2" s="1"/>
  <c r="E49" i="2" a="1"/>
  <c r="E49" i="2" s="1"/>
  <c r="E50" i="2" a="1"/>
  <c r="E50" i="2" s="1"/>
  <c r="E51" i="2" a="1"/>
  <c r="E51" i="2" s="1"/>
  <c r="E52" i="2" a="1"/>
  <c r="E52" i="2" s="1"/>
  <c r="E53" i="2" a="1"/>
  <c r="E53" i="2" s="1"/>
  <c r="E54" i="2" a="1"/>
  <c r="E54" i="2" s="1"/>
  <c r="E55" i="2" a="1"/>
  <c r="E55" i="2" s="1"/>
  <c r="E56" i="2" a="1"/>
  <c r="E56" i="2" s="1"/>
  <c r="E57" i="2" a="1"/>
  <c r="E57" i="2" s="1"/>
  <c r="E58" i="2" a="1"/>
  <c r="E58" i="2" s="1"/>
  <c r="E59" i="2" a="1"/>
  <c r="E59" i="2" s="1"/>
  <c r="E60" i="2" a="1"/>
  <c r="E60" i="2" s="1"/>
  <c r="E61" i="2" a="1"/>
  <c r="E61" i="2" s="1"/>
  <c r="E62" i="2" a="1"/>
  <c r="E62" i="2" s="1"/>
  <c r="E63" i="2" a="1"/>
  <c r="E63" i="2" s="1"/>
  <c r="E64" i="2" a="1"/>
  <c r="E64" i="2" s="1"/>
  <c r="E65" i="2" a="1"/>
  <c r="E65" i="2" s="1"/>
  <c r="E66" i="2" a="1"/>
  <c r="E66" i="2" s="1"/>
  <c r="E67" i="2" a="1"/>
  <c r="E67" i="2" s="1"/>
  <c r="E68" i="2" a="1"/>
  <c r="E68" i="2" s="1"/>
  <c r="E69" i="2" a="1"/>
  <c r="E69" i="2" s="1"/>
  <c r="E70" i="2" a="1"/>
  <c r="E70" i="2" s="1"/>
  <c r="E71" i="2" a="1"/>
  <c r="E71" i="2" s="1"/>
  <c r="E72" i="2" a="1"/>
  <c r="E72" i="2" s="1"/>
  <c r="E73" i="2" a="1"/>
  <c r="E73" i="2" s="1"/>
  <c r="E74" i="2" a="1"/>
  <c r="E74" i="2" s="1"/>
  <c r="E75" i="2" a="1"/>
  <c r="E75" i="2" s="1"/>
  <c r="E76" i="2" a="1"/>
  <c r="E76" i="2" s="1"/>
  <c r="E77" i="2" a="1"/>
  <c r="E77" i="2" s="1"/>
  <c r="E78" i="2" a="1"/>
  <c r="E78" i="2" s="1"/>
  <c r="E79" i="2" a="1"/>
  <c r="E79" i="2" s="1"/>
  <c r="E80" i="2" a="1"/>
  <c r="E80" i="2" s="1"/>
  <c r="E81" i="2" a="1"/>
  <c r="E81" i="2" s="1"/>
  <c r="E82" i="2" a="1"/>
  <c r="E82" i="2" s="1"/>
  <c r="E83" i="2" a="1"/>
  <c r="E83" i="2" s="1"/>
  <c r="E84" i="2" a="1"/>
  <c r="E84" i="2" s="1"/>
  <c r="E85" i="2" a="1"/>
  <c r="E85" i="2" s="1"/>
  <c r="E86" i="2" a="1"/>
  <c r="E86" i="2" s="1"/>
  <c r="E87" i="2" a="1"/>
  <c r="E87" i="2" s="1"/>
  <c r="E88" i="2" a="1"/>
  <c r="E88" i="2" s="1"/>
  <c r="E89" i="2" a="1"/>
  <c r="E89" i="2" s="1"/>
  <c r="E90" i="2" a="1"/>
  <c r="E90" i="2" s="1"/>
  <c r="E91" i="2" a="1"/>
  <c r="E91" i="2" s="1"/>
  <c r="E92" i="2" a="1"/>
  <c r="E92" i="2" s="1"/>
  <c r="E93" i="2" a="1"/>
  <c r="E93" i="2" s="1"/>
  <c r="E94" i="2" a="1"/>
  <c r="E94" i="2" s="1"/>
  <c r="E95" i="2" a="1"/>
  <c r="E95" i="2" s="1"/>
  <c r="E96" i="2" a="1"/>
  <c r="E96" i="2" s="1"/>
  <c r="E97" i="2" a="1"/>
  <c r="E97" i="2" s="1"/>
  <c r="E98" i="2" a="1"/>
  <c r="E98" i="2" s="1"/>
  <c r="E99" i="2" a="1"/>
  <c r="E99" i="2" s="1"/>
  <c r="E100" i="2" a="1"/>
  <c r="E100" i="2" s="1"/>
  <c r="E101" i="2" a="1"/>
  <c r="E101" i="2" s="1"/>
  <c r="E102" i="2" a="1"/>
  <c r="E102" i="2" s="1"/>
  <c r="E103" i="2" a="1"/>
  <c r="E103" i="2" s="1"/>
  <c r="E104" i="2" a="1"/>
  <c r="E104" i="2" s="1"/>
  <c r="E105" i="2" a="1"/>
  <c r="E105" i="2" s="1"/>
  <c r="E106" i="2" a="1"/>
  <c r="E106" i="2" s="1"/>
  <c r="E107" i="2" a="1"/>
  <c r="E107" i="2" s="1"/>
  <c r="E108" i="2" a="1"/>
  <c r="E108" i="2" s="1"/>
  <c r="E109" i="2" a="1"/>
  <c r="E109" i="2" s="1"/>
  <c r="E110" i="2" a="1"/>
  <c r="E110" i="2" s="1"/>
  <c r="E111" i="2" a="1"/>
  <c r="E111" i="2" s="1"/>
  <c r="E112" i="2" a="1"/>
  <c r="E112" i="2" s="1"/>
  <c r="E113" i="2" a="1"/>
  <c r="E113" i="2" s="1"/>
  <c r="E114" i="2" a="1"/>
  <c r="E114" i="2" s="1"/>
  <c r="E115" i="2" a="1"/>
  <c r="E115" i="2" s="1"/>
  <c r="E116" i="2" a="1"/>
  <c r="E116" i="2" s="1"/>
  <c r="E117" i="2" a="1"/>
  <c r="E117" i="2" s="1"/>
  <c r="E118" i="2" a="1"/>
  <c r="E118" i="2" s="1"/>
  <c r="E119" i="2" a="1"/>
  <c r="E119" i="2" s="1"/>
  <c r="E120" i="2" a="1"/>
  <c r="E120" i="2" s="1"/>
  <c r="E121" i="2" a="1"/>
  <c r="E121" i="2" s="1"/>
  <c r="E122" i="2" a="1"/>
  <c r="E122" i="2" s="1"/>
  <c r="E123" i="2" a="1"/>
  <c r="E123" i="2" s="1"/>
  <c r="E124" i="2" a="1"/>
  <c r="E124" i="2" s="1"/>
  <c r="E125" i="2" a="1"/>
  <c r="E125" i="2" s="1"/>
  <c r="E126" i="2" a="1"/>
  <c r="E126" i="2" s="1"/>
  <c r="E127" i="2" a="1"/>
  <c r="E127" i="2" s="1"/>
  <c r="E128" i="2" a="1"/>
  <c r="E128" i="2" s="1"/>
  <c r="E129" i="2" a="1"/>
  <c r="E129" i="2" s="1"/>
  <c r="E130" i="2" a="1"/>
  <c r="E130" i="2" s="1"/>
  <c r="E131" i="2" a="1"/>
  <c r="E131" i="2" s="1"/>
  <c r="E132" i="2" a="1"/>
  <c r="E132" i="2" s="1"/>
  <c r="E133" i="2" a="1"/>
  <c r="E133" i="2" s="1"/>
  <c r="E134" i="2" a="1"/>
  <c r="E134" i="2" s="1"/>
  <c r="E135" i="2" a="1"/>
  <c r="E135" i="2" s="1"/>
  <c r="E136" i="2" a="1"/>
  <c r="E136" i="2" s="1"/>
  <c r="E137" i="2" a="1"/>
  <c r="E137" i="2" s="1"/>
  <c r="E138" i="2" a="1"/>
  <c r="E138" i="2" s="1"/>
  <c r="E139" i="2" a="1"/>
  <c r="E139" i="2" s="1"/>
  <c r="E140" i="2" a="1"/>
  <c r="E140" i="2" s="1"/>
  <c r="E141" i="2" a="1"/>
  <c r="E141" i="2" s="1"/>
  <c r="E142" i="2" a="1"/>
  <c r="E142" i="2" s="1"/>
  <c r="E143" i="2" a="1"/>
  <c r="E143" i="2" s="1"/>
  <c r="E144" i="2" a="1"/>
  <c r="E144" i="2" s="1"/>
  <c r="E145" i="2" a="1"/>
  <c r="E145" i="2" s="1"/>
  <c r="E146" i="2" a="1"/>
  <c r="E146" i="2" s="1"/>
  <c r="E147" i="2" a="1"/>
  <c r="E147" i="2" s="1"/>
  <c r="E148" i="2" a="1"/>
  <c r="E148" i="2" s="1"/>
  <c r="E149" i="2" a="1"/>
  <c r="E149" i="2" s="1"/>
  <c r="E150" i="2" a="1"/>
  <c r="E150" i="2" s="1"/>
  <c r="E151" i="2" a="1"/>
  <c r="E151" i="2" s="1"/>
  <c r="E152" i="2" a="1"/>
  <c r="E152" i="2" s="1"/>
  <c r="E153" i="2" a="1"/>
  <c r="E153" i="2" s="1"/>
  <c r="E154" i="2" a="1"/>
  <c r="E154" i="2" s="1"/>
  <c r="E155" i="2" a="1"/>
  <c r="E155" i="2" s="1"/>
  <c r="E156" i="2" a="1"/>
  <c r="E156" i="2" s="1"/>
  <c r="E157" i="2" a="1"/>
  <c r="E157" i="2" s="1"/>
  <c r="E158" i="2" a="1"/>
  <c r="E158" i="2" s="1"/>
  <c r="E159" i="2" a="1"/>
  <c r="E159" i="2" s="1"/>
  <c r="E160" i="2" a="1"/>
  <c r="E160" i="2" s="1"/>
  <c r="E161" i="2" a="1"/>
  <c r="E161" i="2" s="1"/>
  <c r="E162" i="2" a="1"/>
  <c r="E162" i="2" s="1"/>
  <c r="E163" i="2" a="1"/>
  <c r="E163" i="2" s="1"/>
  <c r="E164" i="2" a="1"/>
  <c r="E164" i="2" s="1"/>
  <c r="E165" i="2" a="1"/>
  <c r="E165" i="2" s="1"/>
  <c r="E166" i="2" a="1"/>
  <c r="E166" i="2" s="1"/>
  <c r="E167" i="2" a="1"/>
  <c r="E167" i="2" s="1"/>
  <c r="E168" i="2" a="1"/>
  <c r="E168" i="2" s="1"/>
  <c r="E169" i="2" a="1"/>
  <c r="E169" i="2" s="1"/>
  <c r="E170" i="2" a="1"/>
  <c r="E170" i="2" s="1"/>
  <c r="E171" i="2" a="1"/>
  <c r="E171" i="2" s="1"/>
  <c r="E172" i="2" a="1"/>
  <c r="E172" i="2" s="1"/>
  <c r="E173" i="2" a="1"/>
  <c r="E173" i="2" s="1"/>
  <c r="E174" i="2" a="1"/>
  <c r="E174" i="2" s="1"/>
  <c r="E175" i="2" a="1"/>
  <c r="E175" i="2" s="1"/>
  <c r="E176" i="2" a="1"/>
  <c r="E176" i="2" s="1"/>
  <c r="E177" i="2" a="1"/>
  <c r="E177" i="2" s="1"/>
  <c r="E178" i="2" a="1"/>
  <c r="E178" i="2" s="1"/>
  <c r="E179" i="2" a="1"/>
  <c r="E179" i="2" s="1"/>
  <c r="E180" i="2" a="1"/>
  <c r="E180" i="2" s="1"/>
  <c r="E181" i="2" a="1"/>
  <c r="E181" i="2" s="1"/>
  <c r="E182" i="2" a="1"/>
  <c r="E182" i="2" s="1"/>
  <c r="E183" i="2" a="1"/>
  <c r="E183" i="2" s="1"/>
  <c r="E184" i="2" a="1"/>
  <c r="E184" i="2" s="1"/>
  <c r="E185" i="2" a="1"/>
  <c r="E185" i="2" s="1"/>
  <c r="E186" i="2" a="1"/>
  <c r="E186" i="2" s="1"/>
  <c r="E187" i="2" a="1"/>
  <c r="E187" i="2" s="1"/>
  <c r="E188" i="2" a="1"/>
  <c r="E188" i="2" s="1"/>
  <c r="E189" i="2" a="1"/>
  <c r="E189" i="2" s="1"/>
  <c r="E190" i="2" a="1"/>
  <c r="E190" i="2" s="1"/>
  <c r="E191" i="2" a="1"/>
  <c r="E191" i="2" s="1"/>
  <c r="E192" i="2" a="1"/>
  <c r="E192" i="2" s="1"/>
  <c r="E193" i="2" a="1"/>
  <c r="E193" i="2" s="1"/>
  <c r="E194" i="2" a="1"/>
  <c r="E194" i="2" s="1"/>
  <c r="E195" i="2" a="1"/>
  <c r="E195" i="2" s="1"/>
  <c r="E196" i="2" a="1"/>
  <c r="E196" i="2" s="1"/>
  <c r="E197" i="2" a="1"/>
  <c r="E197" i="2" s="1"/>
  <c r="E198" i="2" a="1"/>
  <c r="E198" i="2" s="1"/>
  <c r="E199" i="2" a="1"/>
  <c r="E199" i="2" s="1"/>
  <c r="E200" i="2" a="1"/>
  <c r="E200" i="2" s="1"/>
  <c r="E201" i="2" a="1"/>
  <c r="E201" i="2" s="1"/>
  <c r="E202" i="2" a="1"/>
  <c r="E202" i="2" s="1"/>
  <c r="E203" i="2" a="1"/>
  <c r="E203" i="2" s="1"/>
  <c r="E204" i="2" a="1"/>
  <c r="E204" i="2" s="1"/>
  <c r="E205" i="2" a="1"/>
  <c r="E205" i="2" s="1"/>
  <c r="E206" i="2" a="1"/>
  <c r="E206" i="2" s="1"/>
  <c r="E207" i="2" a="1"/>
  <c r="E207" i="2" s="1"/>
  <c r="E208" i="2" a="1"/>
  <c r="E208" i="2" s="1"/>
  <c r="E209" i="2" a="1"/>
  <c r="E209" i="2" s="1"/>
  <c r="E210" i="2" a="1"/>
  <c r="E210" i="2" s="1"/>
  <c r="E211" i="2" a="1"/>
  <c r="E211" i="2" s="1"/>
  <c r="E212" i="2" a="1"/>
  <c r="E212" i="2" s="1"/>
  <c r="E213" i="2" a="1"/>
  <c r="E213" i="2" s="1"/>
  <c r="E214" i="2" a="1"/>
  <c r="E214" i="2" s="1"/>
  <c r="E215" i="2" a="1"/>
  <c r="E215" i="2" s="1"/>
  <c r="E216" i="2" a="1"/>
  <c r="E216" i="2" s="1"/>
  <c r="E217" i="2" a="1"/>
  <c r="E217" i="2" s="1"/>
  <c r="E218" i="2" a="1"/>
  <c r="E218" i="2" s="1"/>
  <c r="E219" i="2" a="1"/>
  <c r="E219" i="2" s="1"/>
  <c r="E220" i="2" a="1"/>
  <c r="E220" i="2" s="1"/>
  <c r="E221" i="2" a="1"/>
  <c r="E221" i="2" s="1"/>
  <c r="E222" i="2" a="1"/>
  <c r="E222" i="2" s="1"/>
  <c r="E223" i="2" a="1"/>
  <c r="E223" i="2" s="1"/>
  <c r="E224" i="2" a="1"/>
  <c r="E224" i="2" s="1"/>
  <c r="E225" i="2" a="1"/>
  <c r="E225" i="2" s="1"/>
  <c r="E226" i="2" a="1"/>
  <c r="E226" i="2" s="1"/>
  <c r="E227" i="2" a="1"/>
  <c r="E227" i="2" s="1"/>
  <c r="E228" i="2" a="1"/>
  <c r="E228" i="2" s="1"/>
  <c r="E229" i="2" a="1"/>
  <c r="E229" i="2" s="1"/>
  <c r="E230" i="2" a="1"/>
  <c r="E230" i="2" s="1"/>
  <c r="E231" i="2" a="1"/>
  <c r="E231" i="2" s="1"/>
  <c r="E232" i="2" a="1"/>
  <c r="E232" i="2" s="1"/>
  <c r="E233" i="2" a="1"/>
  <c r="E233" i="2" s="1"/>
  <c r="E234" i="2" a="1"/>
  <c r="E234" i="2" s="1"/>
  <c r="E235" i="2" a="1"/>
  <c r="E235" i="2" s="1"/>
  <c r="E236" i="2" a="1"/>
  <c r="E236" i="2" s="1"/>
  <c r="E237" i="2" a="1"/>
  <c r="E237" i="2" s="1"/>
  <c r="E238" i="2" a="1"/>
  <c r="E238" i="2" s="1"/>
  <c r="E239" i="2" a="1"/>
  <c r="E239" i="2" s="1"/>
  <c r="E240" i="2" a="1"/>
  <c r="E240" i="2" s="1"/>
  <c r="E241" i="2" a="1"/>
  <c r="E241" i="2" s="1"/>
  <c r="E242" i="2" a="1"/>
  <c r="E242" i="2" s="1"/>
  <c r="E243" i="2" a="1"/>
  <c r="E243" i="2" s="1"/>
  <c r="E244" i="2" a="1"/>
  <c r="E244" i="2" s="1"/>
  <c r="E245" i="2" a="1"/>
  <c r="E245" i="2" s="1"/>
  <c r="E246" i="2" a="1"/>
  <c r="E246" i="2" s="1"/>
  <c r="E247" i="2" a="1"/>
  <c r="E247" i="2" s="1"/>
  <c r="E248" i="2" a="1"/>
  <c r="E248" i="2" s="1"/>
  <c r="E249" i="2" a="1"/>
  <c r="E249" i="2" s="1"/>
  <c r="E250" i="2" a="1"/>
  <c r="E250" i="2" s="1"/>
  <c r="E251" i="2" a="1"/>
  <c r="E251" i="2" s="1"/>
  <c r="E252" i="2" a="1"/>
  <c r="E252" i="2" s="1"/>
  <c r="E253" i="2" a="1"/>
  <c r="E253" i="2" s="1"/>
  <c r="E254" i="2" a="1"/>
  <c r="E254" i="2" s="1"/>
  <c r="E255" i="2" a="1"/>
  <c r="E255" i="2" s="1"/>
  <c r="E256" i="2" a="1"/>
  <c r="E256" i="2" s="1"/>
  <c r="E257" i="2" a="1"/>
  <c r="E257" i="2" s="1"/>
  <c r="E8" i="2" a="1"/>
  <c r="E8" i="2" s="1"/>
  <c r="C3" i="1"/>
  <c r="B2" i="1"/>
  <c r="F9" i="6" l="1"/>
  <c r="F10" i="6" s="1"/>
  <c r="C2" i="6"/>
  <c r="J4" i="1" a="1"/>
  <c r="J4" i="1" s="1"/>
  <c r="M10" i="1" a="1"/>
  <c r="M10" i="1" s="1"/>
  <c r="M6" i="1" a="1"/>
  <c r="M6" i="1" s="1"/>
  <c r="M2" i="1" a="1"/>
  <c r="M2" i="1" s="1"/>
  <c r="M9" i="1" a="1"/>
  <c r="M9" i="1" s="1"/>
  <c r="K6" i="1" a="1"/>
  <c r="K6" i="1" s="1"/>
  <c r="L2" i="1" a="1"/>
  <c r="L2" i="1" s="1"/>
  <c r="L9" i="1" a="1"/>
  <c r="L9" i="1" s="1"/>
  <c r="M5" i="1" a="1"/>
  <c r="M5" i="1" s="1"/>
  <c r="J12" i="1" a="1"/>
  <c r="J12" i="1" s="1"/>
  <c r="B15" i="1" s="1"/>
  <c r="K2" i="1" a="1"/>
  <c r="K2" i="1" s="1"/>
  <c r="K9" i="1" a="1"/>
  <c r="K9" i="1" s="1"/>
  <c r="J3" i="1" a="1"/>
  <c r="J3" i="1" s="1"/>
  <c r="J11" i="1" a="1"/>
  <c r="J11" i="1" s="1"/>
  <c r="M12" i="1" a="1"/>
  <c r="M12" i="1" s="1"/>
  <c r="L5" i="1" a="1"/>
  <c r="L5" i="1" s="1"/>
  <c r="L10" i="1" a="1"/>
  <c r="L10" i="1" s="1"/>
  <c r="J2" i="1" a="1"/>
  <c r="J2" i="1" s="1"/>
  <c r="J10" i="1" a="1"/>
  <c r="J10" i="1" s="1"/>
  <c r="L12" i="1" a="1"/>
  <c r="L12" i="1" s="1"/>
  <c r="M8" i="1" a="1"/>
  <c r="M8" i="1" s="1"/>
  <c r="K5" i="1" a="1"/>
  <c r="K5" i="1" s="1"/>
  <c r="L8" i="1" a="1"/>
  <c r="L8" i="1" s="1"/>
  <c r="M4" i="1" a="1"/>
  <c r="M4" i="1" s="1"/>
  <c r="J9" i="1" a="1"/>
  <c r="J9" i="1" s="1"/>
  <c r="B12" i="1" s="1"/>
  <c r="K12" i="1" a="1"/>
  <c r="K12" i="1" s="1"/>
  <c r="L4" i="1" a="1"/>
  <c r="L4" i="1" s="1"/>
  <c r="J8" i="1" a="1"/>
  <c r="J8" i="1" s="1"/>
  <c r="M11" i="1" a="1"/>
  <c r="M11" i="1" s="1"/>
  <c r="K8" i="1" a="1"/>
  <c r="K8" i="1" s="1"/>
  <c r="K3" i="1" a="1"/>
  <c r="K3" i="1" s="1"/>
  <c r="M7" i="1" a="1"/>
  <c r="M7" i="1" s="1"/>
  <c r="K4" i="1" a="1"/>
  <c r="K4" i="1" s="1"/>
  <c r="K10" i="1" a="1"/>
  <c r="K10" i="1" s="1"/>
  <c r="J7" i="1" a="1"/>
  <c r="J7" i="1" s="1"/>
  <c r="L11" i="1" a="1"/>
  <c r="L11" i="1" s="1"/>
  <c r="L7" i="1" a="1"/>
  <c r="L7" i="1" s="1"/>
  <c r="M3" i="1" a="1"/>
  <c r="M3" i="1" s="1"/>
  <c r="J6" i="1" a="1"/>
  <c r="J6" i="1" s="1"/>
  <c r="B9" i="1" s="1"/>
  <c r="K11" i="1" a="1"/>
  <c r="K11" i="1" s="1"/>
  <c r="K7" i="1" a="1"/>
  <c r="K7" i="1" s="1"/>
  <c r="L6" i="1" a="1"/>
  <c r="L6" i="1" s="1"/>
  <c r="J5" i="1" a="1"/>
  <c r="J5" i="1" s="1"/>
  <c r="B8" i="1" s="1"/>
  <c r="L3" i="1" a="1"/>
  <c r="L3" i="1" s="1"/>
  <c r="T2" i="2"/>
  <c r="U2" i="2"/>
  <c r="S2" i="2"/>
  <c r="U5" i="2"/>
  <c r="T5" i="2"/>
  <c r="S5" i="2"/>
  <c r="U4" i="2"/>
  <c r="R3" i="2"/>
  <c r="T4" i="2"/>
  <c r="S4" i="2"/>
  <c r="U3" i="2"/>
  <c r="T3" i="2"/>
  <c r="S3" i="2"/>
  <c r="R4" i="2"/>
  <c r="O5" i="2"/>
  <c r="Q4" i="2"/>
  <c r="P4" i="2"/>
  <c r="P3" i="2"/>
  <c r="Q3" i="2"/>
  <c r="P2" i="2"/>
  <c r="O2" i="2"/>
  <c r="O3" i="2"/>
  <c r="R2" i="2"/>
  <c r="Q2" i="2"/>
  <c r="O4" i="2"/>
  <c r="R5" i="2"/>
  <c r="Q5" i="2"/>
  <c r="P5" i="2"/>
  <c r="C2" i="1"/>
  <c r="G9" i="6" l="1"/>
  <c r="G10" i="6" s="1"/>
  <c r="B7" i="1"/>
  <c r="C7" i="1" s="1"/>
  <c r="B10" i="1"/>
  <c r="C10" i="1" s="1"/>
  <c r="B11" i="1"/>
  <c r="C11" i="1" s="1"/>
  <c r="C8" i="1"/>
  <c r="B13" i="1"/>
  <c r="C13" i="1" s="1"/>
  <c r="C12" i="1"/>
  <c r="B14" i="1"/>
  <c r="C14" i="1" s="1"/>
  <c r="C9" i="1"/>
  <c r="B5" i="1"/>
  <c r="C5" i="1" s="1"/>
  <c r="B6" i="1"/>
  <c r="C6" i="1" s="1"/>
  <c r="C15" i="1"/>
  <c r="F9" i="1" l="1"/>
  <c r="F10" i="1" s="1"/>
  <c r="F14" i="1"/>
  <c r="G14" i="1"/>
  <c r="G9" i="1"/>
  <c r="G10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<sst xmlns="http://schemas.openxmlformats.org/spreadsheetml/2006/main" count="58" uniqueCount="35">
  <si>
    <t>Data</t>
  </si>
  <si>
    <t>Flusso lordo</t>
  </si>
  <si>
    <t>Flusso netto</t>
  </si>
  <si>
    <t>Investito</t>
  </si>
  <si>
    <t>Guadagno</t>
  </si>
  <si>
    <t>lordo</t>
  </si>
  <si>
    <t>netto</t>
  </si>
  <si>
    <t>Rendimento</t>
  </si>
  <si>
    <t>Minimo</t>
  </si>
  <si>
    <t>Media</t>
  </si>
  <si>
    <t>Massimo</t>
  </si>
  <si>
    <t>4A</t>
  </si>
  <si>
    <t>5A</t>
  </si>
  <si>
    <t>6A</t>
  </si>
  <si>
    <t>7A</t>
  </si>
  <si>
    <t>MIN</t>
  </si>
  <si>
    <t>MEDIANA</t>
  </si>
  <si>
    <t>MEDIA</t>
  </si>
  <si>
    <t>MAX</t>
  </si>
  <si>
    <t>8A</t>
  </si>
  <si>
    <t>9A</t>
  </si>
  <si>
    <t>10A</t>
  </si>
  <si>
    <t>Scenario</t>
  </si>
  <si>
    <t>Stima1</t>
  </si>
  <si>
    <t>Stima2</t>
  </si>
  <si>
    <t>Stima3</t>
  </si>
  <si>
    <t>Stima4</t>
  </si>
  <si>
    <t>11A</t>
  </si>
  <si>
    <t>Scadenza</t>
  </si>
  <si>
    <t>Acquisto</t>
  </si>
  <si>
    <t>Prezzo</t>
  </si>
  <si>
    <t>Ipotesi EURIBOR</t>
  </si>
  <si>
    <t>Extracedola</t>
  </si>
  <si>
    <t>IT0005592818</t>
  </si>
  <si>
    <t>netto se compensato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</si>
</sst>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00%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rgb="FF333333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 tint="-4.9989318521683403E-2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11"/>
      <color rgb="FFFFCCFF"/>
      <name val="Calibri"/>
      <family val="2"/>
      <scheme val="minor"/>
    </font>
    <font>
      <sz val="11"/>
      <color theme="0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6">
    <xf numFmtId="0" fontId="0" fillId="0" borderId="0" xfId="0"/>
    <xf numFmtId="14" fontId="0" fillId="0" borderId="0" xfId="0" applyNumberFormat="1"/>
    <xf numFmtId="0" fontId="3" fillId="0" borderId="0" xfId="0" applyFont="1" applyAlignment="1">
      <alignment horizontal="center" vertical="center" wrapText="1"/>
    </xf>
    <xf numFmtId="0" fontId="0" fillId="2" borderId="0" xfId="0" applyFill="1"/>
    <xf numFmtId="0" fontId="2" fillId="0" borderId="0" xfId="0" applyFont="1"/>
    <xf numFmtId="164" fontId="2" fillId="0" borderId="0" xfId="1" applyNumberFormat="1" applyFont="1"/>
    <xf numFmtId="0" fontId="4" fillId="0" borderId="0" xfId="0" applyFont="1"/>
    <xf numFmtId="164" fontId="4" fillId="0" borderId="0" xfId="1" applyNumberFormat="1" applyFont="1"/>
    <xf numFmtId="2" fontId="4" fillId="0" borderId="0" xfId="0" applyNumberFormat="1" applyFont="1"/>
    <xf numFmtId="2" fontId="0" fillId="0" borderId="0" xfId="0" applyNumberFormat="1"/>
    <xf numFmtId="0" fontId="3" fillId="0" borderId="0" xfId="0" applyFont="1"/>
    <xf numFmtId="2" fontId="3" fillId="0" borderId="0" xfId="0" applyNumberFormat="1" applyFont="1"/>
    <xf numFmtId="2" fontId="5" fillId="0" borderId="0" xfId="0" applyNumberFormat="1" applyFont="1" applyAlignment="1">
      <alignment vertical="top"/>
    </xf>
    <xf numFmtId="2" fontId="6" fillId="3" borderId="0" xfId="0" applyNumberFormat="1" applyFont="1" applyFill="1" applyAlignment="1">
      <alignment vertical="top"/>
    </xf>
    <xf numFmtId="2" fontId="6" fillId="3" borderId="0" xfId="0" applyNumberFormat="1" applyFont="1" applyFill="1"/>
    <xf numFmtId="2" fontId="3" fillId="3" borderId="0" xfId="0" applyNumberFormat="1" applyFont="1" applyFill="1"/>
    <xf numFmtId="0" fontId="3" fillId="3" borderId="0" xfId="0" applyFont="1" applyFill="1"/>
    <xf numFmtId="0" fontId="0" fillId="3" borderId="0" xfId="0" applyFill="1"/>
    <xf numFmtId="2" fontId="0" fillId="3" borderId="0" xfId="0" applyNumberFormat="1" applyFill="1"/>
    <xf numFmtId="0" fontId="0" fillId="0" borderId="0" xfId="0" applyAlignment="1">
      <alignment horizontal="left" vertical="center"/>
    </xf>
    <xf numFmtId="2" fontId="3" fillId="0" borderId="0" xfId="0" applyNumberFormat="1" applyFont="1" applyAlignment="1">
      <alignment horizontal="center" vertical="center" wrapText="1"/>
    </xf>
    <xf numFmtId="17" fontId="3" fillId="0" borderId="0" xfId="0" applyNumberFormat="1" applyFont="1" applyAlignment="1">
      <alignment horizontal="center" vertical="center" wrapText="1"/>
    </xf>
    <xf numFmtId="17" fontId="0" fillId="2" borderId="0" xfId="0" applyNumberFormat="1" applyFill="1" applyAlignment="1">
      <alignment horizontal="right" vertical="center"/>
    </xf>
    <xf numFmtId="0" fontId="8" fillId="0" borderId="0" xfId="0" applyFont="1" applyAlignment="1">
      <alignment horizontal="center" vertical="center" wrapText="1"/>
    </xf>
    <xf numFmtId="14" fontId="9" fillId="0" borderId="0" xfId="0" applyNumberFormat="1" applyFont="1"/>
    <xf numFmtId="0" fontId="9" fillId="0" borderId="0" xfId="0" applyFont="1"/>
    <xf numFmtId="164" fontId="10" fillId="0" borderId="0" xfId="1" applyNumberFormat="1" applyFont="1"/>
    <xf numFmtId="10" fontId="0" fillId="0" borderId="0" xfId="1" applyNumberFormat="1" applyFont="1"/>
    <xf numFmtId="165" fontId="0" fillId="0" borderId="0" xfId="1" applyNumberFormat="1" applyFont="1"/>
    <xf numFmtId="9" fontId="0" fillId="0" borderId="0" xfId="0" applyNumberFormat="1"/>
    <xf numFmtId="9" fontId="0" fillId="2" borderId="0" xfId="0" applyNumberFormat="1" applyFill="1"/>
    <xf numFmtId="2" fontId="0" fillId="4" borderId="0" xfId="0" applyNumberFormat="1" applyFill="1"/>
    <xf numFmtId="164" fontId="0" fillId="0" borderId="0" xfId="0" applyNumberFormat="1"/>
    <xf numFmtId="2" fontId="0" fillId="2" borderId="0" xfId="0" applyNumberFormat="1" applyFill="1" applyAlignment="1">
      <alignment horizontal="right" vertical="center"/>
    </xf>
    <xf numFmtId="14" fontId="11" fillId="0" borderId="0" xfId="0" applyNumberFormat="1" applyFont="1"/>
    <xf numFmtId="2" fontId="11" fillId="0" borderId="0" xfId="0" applyNumberFormat="1" applyFont="1"/>
  </cellXfs>
  <cellStyles count="2">
    <cellStyle name="Normal" xfId="0" builtinId="0"/>
    <cellStyle name="Per cent" xfId="1" builtinId="5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2.xml"/><Relationship Id="rId7" Type="http://schemas.openxmlformats.org/officeDocument/2006/relationships/styles" Target="style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4.xml"/><Relationship Id="rId10" Type="http://schemas.openxmlformats.org/officeDocument/2006/relationships/calcChain" Target="calcChain.xml"/><Relationship Id="rId4" Type="http://schemas.openxmlformats.org/officeDocument/2006/relationships/worksheet" Target="worksheets/sheet3.xml"/><Relationship Id="rId9" Type="http://schemas.openxmlformats.org/officeDocument/2006/relationships/sheetMetadata" Target="metadata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5355263333200101E-2"/>
          <c:y val="3.1849435384973493E-2"/>
          <c:w val="0.88928947333359976"/>
          <c:h val="0.92797650300494972"/>
        </c:manualLayout>
      </c:layout>
      <c:scatterChart>
        <c:scatterStyle val="smoothMarker"/>
        <c:varyColors val="0"/>
        <c:ser>
          <c:idx val="0"/>
          <c:order val="0"/>
          <c:tx>
            <c:strRef>
              <c:f>Euribor!$B$1</c:f>
              <c:strCache>
                <c:ptCount val="1"/>
                <c:pt idx="0">
                  <c:v>Minimo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Euribor!$A$2:$A$305</c:f>
              <c:numCache>
                <c:formatCode>m/d/yyyy</c:formatCode>
                <c:ptCount val="304"/>
                <c:pt idx="0">
                  <c:v>45397</c:v>
                </c:pt>
                <c:pt idx="1">
                  <c:v>45366</c:v>
                </c:pt>
                <c:pt idx="2">
                  <c:v>45337</c:v>
                </c:pt>
                <c:pt idx="3">
                  <c:v>45306</c:v>
                </c:pt>
                <c:pt idx="4">
                  <c:v>45275</c:v>
                </c:pt>
                <c:pt idx="5">
                  <c:v>45245</c:v>
                </c:pt>
                <c:pt idx="6">
                  <c:v>45214</c:v>
                </c:pt>
                <c:pt idx="7">
                  <c:v>45184</c:v>
                </c:pt>
                <c:pt idx="8">
                  <c:v>45153</c:v>
                </c:pt>
                <c:pt idx="9">
                  <c:v>45122</c:v>
                </c:pt>
                <c:pt idx="10">
                  <c:v>45092</c:v>
                </c:pt>
                <c:pt idx="11">
                  <c:v>45061</c:v>
                </c:pt>
                <c:pt idx="12">
                  <c:v>45031</c:v>
                </c:pt>
                <c:pt idx="13">
                  <c:v>45000</c:v>
                </c:pt>
                <c:pt idx="14">
                  <c:v>44972</c:v>
                </c:pt>
                <c:pt idx="15">
                  <c:v>44941</c:v>
                </c:pt>
                <c:pt idx="16">
                  <c:v>44910</c:v>
                </c:pt>
                <c:pt idx="17">
                  <c:v>44880</c:v>
                </c:pt>
                <c:pt idx="18">
                  <c:v>44849</c:v>
                </c:pt>
                <c:pt idx="19">
                  <c:v>44819</c:v>
                </c:pt>
                <c:pt idx="20">
                  <c:v>44788</c:v>
                </c:pt>
                <c:pt idx="21">
                  <c:v>44757</c:v>
                </c:pt>
                <c:pt idx="22">
                  <c:v>44727</c:v>
                </c:pt>
                <c:pt idx="23">
                  <c:v>44696</c:v>
                </c:pt>
                <c:pt idx="24">
                  <c:v>44666</c:v>
                </c:pt>
                <c:pt idx="25">
                  <c:v>44635</c:v>
                </c:pt>
                <c:pt idx="26">
                  <c:v>44607</c:v>
                </c:pt>
                <c:pt idx="27">
                  <c:v>44576</c:v>
                </c:pt>
                <c:pt idx="28">
                  <c:v>44545</c:v>
                </c:pt>
                <c:pt idx="29">
                  <c:v>44515</c:v>
                </c:pt>
                <c:pt idx="30">
                  <c:v>44484</c:v>
                </c:pt>
                <c:pt idx="31">
                  <c:v>44454</c:v>
                </c:pt>
                <c:pt idx="32">
                  <c:v>44423</c:v>
                </c:pt>
                <c:pt idx="33">
                  <c:v>44392</c:v>
                </c:pt>
                <c:pt idx="34">
                  <c:v>44362</c:v>
                </c:pt>
                <c:pt idx="35">
                  <c:v>44331</c:v>
                </c:pt>
                <c:pt idx="36">
                  <c:v>44301</c:v>
                </c:pt>
                <c:pt idx="37">
                  <c:v>44270</c:v>
                </c:pt>
                <c:pt idx="38">
                  <c:v>44242</c:v>
                </c:pt>
                <c:pt idx="39">
                  <c:v>44211</c:v>
                </c:pt>
                <c:pt idx="40">
                  <c:v>44180</c:v>
                </c:pt>
                <c:pt idx="41">
                  <c:v>44150</c:v>
                </c:pt>
                <c:pt idx="42">
                  <c:v>44119</c:v>
                </c:pt>
                <c:pt idx="43">
                  <c:v>44089</c:v>
                </c:pt>
                <c:pt idx="44">
                  <c:v>44058</c:v>
                </c:pt>
                <c:pt idx="45">
                  <c:v>44027</c:v>
                </c:pt>
                <c:pt idx="46">
                  <c:v>43997</c:v>
                </c:pt>
                <c:pt idx="47">
                  <c:v>43966</c:v>
                </c:pt>
                <c:pt idx="48">
                  <c:v>43936</c:v>
                </c:pt>
                <c:pt idx="49">
                  <c:v>43905</c:v>
                </c:pt>
                <c:pt idx="50">
                  <c:v>43876</c:v>
                </c:pt>
                <c:pt idx="51">
                  <c:v>43845</c:v>
                </c:pt>
                <c:pt idx="52">
                  <c:v>43814</c:v>
                </c:pt>
                <c:pt idx="53">
                  <c:v>43784</c:v>
                </c:pt>
                <c:pt idx="54">
                  <c:v>43753</c:v>
                </c:pt>
                <c:pt idx="55">
                  <c:v>43723</c:v>
                </c:pt>
                <c:pt idx="56">
                  <c:v>43692</c:v>
                </c:pt>
                <c:pt idx="57">
                  <c:v>43661</c:v>
                </c:pt>
                <c:pt idx="58">
                  <c:v>43631</c:v>
                </c:pt>
                <c:pt idx="59">
                  <c:v>43600</c:v>
                </c:pt>
                <c:pt idx="60">
                  <c:v>43570</c:v>
                </c:pt>
                <c:pt idx="61">
                  <c:v>43539</c:v>
                </c:pt>
                <c:pt idx="62">
                  <c:v>43511</c:v>
                </c:pt>
                <c:pt idx="63">
                  <c:v>43480</c:v>
                </c:pt>
                <c:pt idx="64">
                  <c:v>43449</c:v>
                </c:pt>
                <c:pt idx="65">
                  <c:v>43419</c:v>
                </c:pt>
                <c:pt idx="66">
                  <c:v>43388</c:v>
                </c:pt>
                <c:pt idx="67">
                  <c:v>43358</c:v>
                </c:pt>
                <c:pt idx="68">
                  <c:v>43327</c:v>
                </c:pt>
                <c:pt idx="69">
                  <c:v>43296</c:v>
                </c:pt>
                <c:pt idx="70">
                  <c:v>43266</c:v>
                </c:pt>
                <c:pt idx="71">
                  <c:v>43235</c:v>
                </c:pt>
                <c:pt idx="72">
                  <c:v>43205</c:v>
                </c:pt>
                <c:pt idx="73">
                  <c:v>43174</c:v>
                </c:pt>
                <c:pt idx="74">
                  <c:v>43146</c:v>
                </c:pt>
                <c:pt idx="75">
                  <c:v>43115</c:v>
                </c:pt>
                <c:pt idx="76">
                  <c:v>43084</c:v>
                </c:pt>
                <c:pt idx="77">
                  <c:v>43054</c:v>
                </c:pt>
                <c:pt idx="78">
                  <c:v>43023</c:v>
                </c:pt>
                <c:pt idx="79">
                  <c:v>42993</c:v>
                </c:pt>
                <c:pt idx="80">
                  <c:v>42962</c:v>
                </c:pt>
                <c:pt idx="81">
                  <c:v>42931</c:v>
                </c:pt>
                <c:pt idx="82">
                  <c:v>42901</c:v>
                </c:pt>
                <c:pt idx="83">
                  <c:v>42870</c:v>
                </c:pt>
                <c:pt idx="84">
                  <c:v>42840</c:v>
                </c:pt>
                <c:pt idx="85">
                  <c:v>42809</c:v>
                </c:pt>
                <c:pt idx="86">
                  <c:v>42781</c:v>
                </c:pt>
                <c:pt idx="87">
                  <c:v>42750</c:v>
                </c:pt>
                <c:pt idx="88">
                  <c:v>42719</c:v>
                </c:pt>
                <c:pt idx="89">
                  <c:v>42689</c:v>
                </c:pt>
                <c:pt idx="90">
                  <c:v>42658</c:v>
                </c:pt>
                <c:pt idx="91">
                  <c:v>42628</c:v>
                </c:pt>
                <c:pt idx="92">
                  <c:v>42597</c:v>
                </c:pt>
                <c:pt idx="93">
                  <c:v>42566</c:v>
                </c:pt>
                <c:pt idx="94">
                  <c:v>42536</c:v>
                </c:pt>
                <c:pt idx="95">
                  <c:v>42505</c:v>
                </c:pt>
                <c:pt idx="96">
                  <c:v>42475</c:v>
                </c:pt>
                <c:pt idx="97">
                  <c:v>42444</c:v>
                </c:pt>
                <c:pt idx="98">
                  <c:v>42415</c:v>
                </c:pt>
                <c:pt idx="99">
                  <c:v>42384</c:v>
                </c:pt>
                <c:pt idx="100">
                  <c:v>42353</c:v>
                </c:pt>
                <c:pt idx="101">
                  <c:v>42323</c:v>
                </c:pt>
                <c:pt idx="102">
                  <c:v>42292</c:v>
                </c:pt>
                <c:pt idx="103">
                  <c:v>42262</c:v>
                </c:pt>
                <c:pt idx="104">
                  <c:v>42231</c:v>
                </c:pt>
                <c:pt idx="105">
                  <c:v>42200</c:v>
                </c:pt>
                <c:pt idx="106">
                  <c:v>42170</c:v>
                </c:pt>
                <c:pt idx="107">
                  <c:v>42139</c:v>
                </c:pt>
                <c:pt idx="108">
                  <c:v>42109</c:v>
                </c:pt>
                <c:pt idx="109">
                  <c:v>42078</c:v>
                </c:pt>
                <c:pt idx="110">
                  <c:v>42050</c:v>
                </c:pt>
                <c:pt idx="111">
                  <c:v>42019</c:v>
                </c:pt>
                <c:pt idx="112">
                  <c:v>41988</c:v>
                </c:pt>
                <c:pt idx="113">
                  <c:v>41958</c:v>
                </c:pt>
                <c:pt idx="114">
                  <c:v>41927</c:v>
                </c:pt>
                <c:pt idx="115">
                  <c:v>41897</c:v>
                </c:pt>
                <c:pt idx="116">
                  <c:v>41866</c:v>
                </c:pt>
                <c:pt idx="117">
                  <c:v>41835</c:v>
                </c:pt>
                <c:pt idx="118">
                  <c:v>41805</c:v>
                </c:pt>
                <c:pt idx="119">
                  <c:v>41774</c:v>
                </c:pt>
                <c:pt idx="120">
                  <c:v>41744</c:v>
                </c:pt>
                <c:pt idx="121">
                  <c:v>41713</c:v>
                </c:pt>
                <c:pt idx="122">
                  <c:v>41685</c:v>
                </c:pt>
                <c:pt idx="123">
                  <c:v>41654</c:v>
                </c:pt>
                <c:pt idx="124">
                  <c:v>41623</c:v>
                </c:pt>
                <c:pt idx="125">
                  <c:v>41593</c:v>
                </c:pt>
                <c:pt idx="126">
                  <c:v>41562</c:v>
                </c:pt>
                <c:pt idx="127">
                  <c:v>41532</c:v>
                </c:pt>
                <c:pt idx="128">
                  <c:v>41501</c:v>
                </c:pt>
                <c:pt idx="129">
                  <c:v>41470</c:v>
                </c:pt>
                <c:pt idx="130">
                  <c:v>41440</c:v>
                </c:pt>
                <c:pt idx="131">
                  <c:v>41409</c:v>
                </c:pt>
                <c:pt idx="132">
                  <c:v>41379</c:v>
                </c:pt>
                <c:pt idx="133">
                  <c:v>41348</c:v>
                </c:pt>
                <c:pt idx="134">
                  <c:v>41320</c:v>
                </c:pt>
                <c:pt idx="135">
                  <c:v>41289</c:v>
                </c:pt>
                <c:pt idx="136">
                  <c:v>41258</c:v>
                </c:pt>
                <c:pt idx="137">
                  <c:v>41228</c:v>
                </c:pt>
                <c:pt idx="138">
                  <c:v>41197</c:v>
                </c:pt>
                <c:pt idx="139">
                  <c:v>41167</c:v>
                </c:pt>
                <c:pt idx="140">
                  <c:v>41136</c:v>
                </c:pt>
                <c:pt idx="141">
                  <c:v>41105</c:v>
                </c:pt>
                <c:pt idx="142">
                  <c:v>41075</c:v>
                </c:pt>
                <c:pt idx="143">
                  <c:v>41044</c:v>
                </c:pt>
                <c:pt idx="144">
                  <c:v>41014</c:v>
                </c:pt>
                <c:pt idx="145">
                  <c:v>40983</c:v>
                </c:pt>
                <c:pt idx="146">
                  <c:v>40954</c:v>
                </c:pt>
                <c:pt idx="147">
                  <c:v>40923</c:v>
                </c:pt>
                <c:pt idx="148">
                  <c:v>40892</c:v>
                </c:pt>
                <c:pt idx="149">
                  <c:v>40862</c:v>
                </c:pt>
                <c:pt idx="150">
                  <c:v>40831</c:v>
                </c:pt>
                <c:pt idx="151">
                  <c:v>40801</c:v>
                </c:pt>
                <c:pt idx="152">
                  <c:v>40770</c:v>
                </c:pt>
                <c:pt idx="153">
                  <c:v>40739</c:v>
                </c:pt>
                <c:pt idx="154">
                  <c:v>40709</c:v>
                </c:pt>
                <c:pt idx="155">
                  <c:v>40678</c:v>
                </c:pt>
                <c:pt idx="156">
                  <c:v>40648</c:v>
                </c:pt>
                <c:pt idx="157">
                  <c:v>40617</c:v>
                </c:pt>
                <c:pt idx="158">
                  <c:v>40589</c:v>
                </c:pt>
                <c:pt idx="159">
                  <c:v>40558</c:v>
                </c:pt>
                <c:pt idx="160">
                  <c:v>40527</c:v>
                </c:pt>
                <c:pt idx="161">
                  <c:v>40497</c:v>
                </c:pt>
                <c:pt idx="162">
                  <c:v>40466</c:v>
                </c:pt>
                <c:pt idx="163">
                  <c:v>40436</c:v>
                </c:pt>
                <c:pt idx="164">
                  <c:v>40405</c:v>
                </c:pt>
                <c:pt idx="165">
                  <c:v>40374</c:v>
                </c:pt>
                <c:pt idx="166">
                  <c:v>40344</c:v>
                </c:pt>
                <c:pt idx="167">
                  <c:v>40313</c:v>
                </c:pt>
                <c:pt idx="168">
                  <c:v>40283</c:v>
                </c:pt>
                <c:pt idx="169">
                  <c:v>40252</c:v>
                </c:pt>
                <c:pt idx="170">
                  <c:v>40224</c:v>
                </c:pt>
                <c:pt idx="171">
                  <c:v>40193</c:v>
                </c:pt>
                <c:pt idx="172">
                  <c:v>40162</c:v>
                </c:pt>
                <c:pt idx="173">
                  <c:v>40132</c:v>
                </c:pt>
                <c:pt idx="174">
                  <c:v>40101</c:v>
                </c:pt>
                <c:pt idx="175">
                  <c:v>40071</c:v>
                </c:pt>
                <c:pt idx="176">
                  <c:v>40040</c:v>
                </c:pt>
                <c:pt idx="177">
                  <c:v>40009</c:v>
                </c:pt>
                <c:pt idx="178">
                  <c:v>39979</c:v>
                </c:pt>
                <c:pt idx="179">
                  <c:v>39948</c:v>
                </c:pt>
                <c:pt idx="180">
                  <c:v>39918</c:v>
                </c:pt>
                <c:pt idx="181">
                  <c:v>39887</c:v>
                </c:pt>
                <c:pt idx="182">
                  <c:v>39859</c:v>
                </c:pt>
                <c:pt idx="183">
                  <c:v>39828</c:v>
                </c:pt>
                <c:pt idx="184">
                  <c:v>39797</c:v>
                </c:pt>
                <c:pt idx="185">
                  <c:v>39767</c:v>
                </c:pt>
                <c:pt idx="186">
                  <c:v>39736</c:v>
                </c:pt>
                <c:pt idx="187">
                  <c:v>39706</c:v>
                </c:pt>
                <c:pt idx="188">
                  <c:v>39675</c:v>
                </c:pt>
                <c:pt idx="189">
                  <c:v>39644</c:v>
                </c:pt>
                <c:pt idx="190">
                  <c:v>39614</c:v>
                </c:pt>
                <c:pt idx="191">
                  <c:v>39583</c:v>
                </c:pt>
                <c:pt idx="192">
                  <c:v>39553</c:v>
                </c:pt>
                <c:pt idx="193">
                  <c:v>39522</c:v>
                </c:pt>
                <c:pt idx="194">
                  <c:v>39493</c:v>
                </c:pt>
                <c:pt idx="195">
                  <c:v>39462</c:v>
                </c:pt>
                <c:pt idx="196">
                  <c:v>39431</c:v>
                </c:pt>
                <c:pt idx="197">
                  <c:v>39401</c:v>
                </c:pt>
                <c:pt idx="198">
                  <c:v>39370</c:v>
                </c:pt>
                <c:pt idx="199">
                  <c:v>39340</c:v>
                </c:pt>
                <c:pt idx="200">
                  <c:v>39309</c:v>
                </c:pt>
                <c:pt idx="201">
                  <c:v>39278</c:v>
                </c:pt>
                <c:pt idx="202">
                  <c:v>39248</c:v>
                </c:pt>
                <c:pt idx="203">
                  <c:v>39217</c:v>
                </c:pt>
                <c:pt idx="204">
                  <c:v>39187</c:v>
                </c:pt>
                <c:pt idx="205">
                  <c:v>39156</c:v>
                </c:pt>
                <c:pt idx="206">
                  <c:v>39128</c:v>
                </c:pt>
                <c:pt idx="207">
                  <c:v>39097</c:v>
                </c:pt>
                <c:pt idx="208">
                  <c:v>39066</c:v>
                </c:pt>
                <c:pt idx="209">
                  <c:v>39036</c:v>
                </c:pt>
                <c:pt idx="210">
                  <c:v>39005</c:v>
                </c:pt>
                <c:pt idx="211">
                  <c:v>38975</c:v>
                </c:pt>
                <c:pt idx="212">
                  <c:v>38944</c:v>
                </c:pt>
                <c:pt idx="213">
                  <c:v>38913</c:v>
                </c:pt>
                <c:pt idx="214">
                  <c:v>38883</c:v>
                </c:pt>
                <c:pt idx="215">
                  <c:v>38852</c:v>
                </c:pt>
                <c:pt idx="216">
                  <c:v>38822</c:v>
                </c:pt>
                <c:pt idx="217">
                  <c:v>38791</c:v>
                </c:pt>
                <c:pt idx="218">
                  <c:v>38763</c:v>
                </c:pt>
                <c:pt idx="219">
                  <c:v>38732</c:v>
                </c:pt>
                <c:pt idx="220">
                  <c:v>38701</c:v>
                </c:pt>
                <c:pt idx="221">
                  <c:v>38671</c:v>
                </c:pt>
                <c:pt idx="222">
                  <c:v>38640</c:v>
                </c:pt>
                <c:pt idx="223">
                  <c:v>38610</c:v>
                </c:pt>
                <c:pt idx="224">
                  <c:v>38579</c:v>
                </c:pt>
                <c:pt idx="225">
                  <c:v>38548</c:v>
                </c:pt>
                <c:pt idx="226">
                  <c:v>38518</c:v>
                </c:pt>
                <c:pt idx="227">
                  <c:v>38487</c:v>
                </c:pt>
                <c:pt idx="228">
                  <c:v>38457</c:v>
                </c:pt>
                <c:pt idx="229">
                  <c:v>38426</c:v>
                </c:pt>
                <c:pt idx="230">
                  <c:v>38398</c:v>
                </c:pt>
                <c:pt idx="231">
                  <c:v>38367</c:v>
                </c:pt>
                <c:pt idx="232">
                  <c:v>38336</c:v>
                </c:pt>
                <c:pt idx="233">
                  <c:v>38306</c:v>
                </c:pt>
                <c:pt idx="234">
                  <c:v>38275</c:v>
                </c:pt>
                <c:pt idx="235">
                  <c:v>38245</c:v>
                </c:pt>
                <c:pt idx="236">
                  <c:v>38214</c:v>
                </c:pt>
                <c:pt idx="237">
                  <c:v>38183</c:v>
                </c:pt>
                <c:pt idx="238">
                  <c:v>38153</c:v>
                </c:pt>
                <c:pt idx="239">
                  <c:v>38122</c:v>
                </c:pt>
                <c:pt idx="240">
                  <c:v>38092</c:v>
                </c:pt>
                <c:pt idx="241">
                  <c:v>38061</c:v>
                </c:pt>
                <c:pt idx="242">
                  <c:v>38032</c:v>
                </c:pt>
                <c:pt idx="243">
                  <c:v>38001</c:v>
                </c:pt>
                <c:pt idx="244">
                  <c:v>37970</c:v>
                </c:pt>
                <c:pt idx="245">
                  <c:v>37940</c:v>
                </c:pt>
                <c:pt idx="246">
                  <c:v>37909</c:v>
                </c:pt>
                <c:pt idx="247">
                  <c:v>37879</c:v>
                </c:pt>
                <c:pt idx="248">
                  <c:v>37848</c:v>
                </c:pt>
                <c:pt idx="249">
                  <c:v>37817</c:v>
                </c:pt>
                <c:pt idx="250">
                  <c:v>37787</c:v>
                </c:pt>
                <c:pt idx="251">
                  <c:v>37756</c:v>
                </c:pt>
                <c:pt idx="252">
                  <c:v>37726</c:v>
                </c:pt>
                <c:pt idx="253">
                  <c:v>37695</c:v>
                </c:pt>
                <c:pt idx="254">
                  <c:v>37667</c:v>
                </c:pt>
                <c:pt idx="255">
                  <c:v>37636</c:v>
                </c:pt>
                <c:pt idx="256">
                  <c:v>37605</c:v>
                </c:pt>
                <c:pt idx="257">
                  <c:v>37575</c:v>
                </c:pt>
                <c:pt idx="258">
                  <c:v>37544</c:v>
                </c:pt>
                <c:pt idx="259">
                  <c:v>37514</c:v>
                </c:pt>
                <c:pt idx="260">
                  <c:v>37483</c:v>
                </c:pt>
                <c:pt idx="261">
                  <c:v>37452</c:v>
                </c:pt>
                <c:pt idx="262">
                  <c:v>37422</c:v>
                </c:pt>
                <c:pt idx="263">
                  <c:v>37391</c:v>
                </c:pt>
                <c:pt idx="264">
                  <c:v>37361</c:v>
                </c:pt>
                <c:pt idx="265">
                  <c:v>37330</c:v>
                </c:pt>
                <c:pt idx="266">
                  <c:v>37302</c:v>
                </c:pt>
                <c:pt idx="267">
                  <c:v>37271</c:v>
                </c:pt>
                <c:pt idx="268">
                  <c:v>37240</c:v>
                </c:pt>
                <c:pt idx="269">
                  <c:v>37210</c:v>
                </c:pt>
                <c:pt idx="270">
                  <c:v>37179</c:v>
                </c:pt>
                <c:pt idx="271">
                  <c:v>37149</c:v>
                </c:pt>
                <c:pt idx="272">
                  <c:v>37118</c:v>
                </c:pt>
                <c:pt idx="273">
                  <c:v>37087</c:v>
                </c:pt>
                <c:pt idx="274">
                  <c:v>37057</c:v>
                </c:pt>
                <c:pt idx="275">
                  <c:v>37026</c:v>
                </c:pt>
                <c:pt idx="276">
                  <c:v>36996</c:v>
                </c:pt>
                <c:pt idx="277">
                  <c:v>36965</c:v>
                </c:pt>
                <c:pt idx="278">
                  <c:v>36937</c:v>
                </c:pt>
                <c:pt idx="279">
                  <c:v>36906</c:v>
                </c:pt>
                <c:pt idx="280">
                  <c:v>36875</c:v>
                </c:pt>
                <c:pt idx="281">
                  <c:v>36845</c:v>
                </c:pt>
                <c:pt idx="282">
                  <c:v>36814</c:v>
                </c:pt>
                <c:pt idx="283">
                  <c:v>36784</c:v>
                </c:pt>
                <c:pt idx="284">
                  <c:v>36753</c:v>
                </c:pt>
                <c:pt idx="285">
                  <c:v>36722</c:v>
                </c:pt>
                <c:pt idx="286">
                  <c:v>36692</c:v>
                </c:pt>
                <c:pt idx="287">
                  <c:v>36661</c:v>
                </c:pt>
                <c:pt idx="288">
                  <c:v>36631</c:v>
                </c:pt>
                <c:pt idx="289">
                  <c:v>36600</c:v>
                </c:pt>
                <c:pt idx="290">
                  <c:v>36571</c:v>
                </c:pt>
                <c:pt idx="291">
                  <c:v>36540</c:v>
                </c:pt>
                <c:pt idx="292">
                  <c:v>36509</c:v>
                </c:pt>
                <c:pt idx="293">
                  <c:v>36479</c:v>
                </c:pt>
                <c:pt idx="294">
                  <c:v>36448</c:v>
                </c:pt>
                <c:pt idx="295">
                  <c:v>36418</c:v>
                </c:pt>
                <c:pt idx="296">
                  <c:v>36387</c:v>
                </c:pt>
                <c:pt idx="297">
                  <c:v>36356</c:v>
                </c:pt>
                <c:pt idx="298">
                  <c:v>36326</c:v>
                </c:pt>
                <c:pt idx="299">
                  <c:v>36295</c:v>
                </c:pt>
                <c:pt idx="300">
                  <c:v>36265</c:v>
                </c:pt>
                <c:pt idx="301">
                  <c:v>36234</c:v>
                </c:pt>
                <c:pt idx="302">
                  <c:v>36206</c:v>
                </c:pt>
                <c:pt idx="303">
                  <c:v>36175</c:v>
                </c:pt>
              </c:numCache>
            </c:numRef>
          </c:xVal>
          <c:yVal>
            <c:numRef>
              <c:f>Euribor!$B$2:$B$305</c:f>
              <c:numCache>
                <c:formatCode>0.00</c:formatCode>
                <c:ptCount val="304"/>
                <c:pt idx="0">
                  <c:v>3.88</c:v>
                </c:pt>
                <c:pt idx="1">
                  <c:v>3.89</c:v>
                </c:pt>
                <c:pt idx="2">
                  <c:v>3.89</c:v>
                </c:pt>
                <c:pt idx="3">
                  <c:v>3.88</c:v>
                </c:pt>
                <c:pt idx="4">
                  <c:v>3.89</c:v>
                </c:pt>
                <c:pt idx="5">
                  <c:v>3.93</c:v>
                </c:pt>
                <c:pt idx="6">
                  <c:v>3.9510000000000001</c:v>
                </c:pt>
                <c:pt idx="7">
                  <c:v>3.77</c:v>
                </c:pt>
                <c:pt idx="8">
                  <c:v>3.722</c:v>
                </c:pt>
                <c:pt idx="9">
                  <c:v>3.589</c:v>
                </c:pt>
                <c:pt idx="10">
                  <c:v>3.4590000000000001</c:v>
                </c:pt>
                <c:pt idx="11">
                  <c:v>3.27</c:v>
                </c:pt>
                <c:pt idx="12">
                  <c:v>3.052</c:v>
                </c:pt>
                <c:pt idx="13">
                  <c:v>2.6459999999999999</c:v>
                </c:pt>
                <c:pt idx="14">
                  <c:v>2.4830000000000001</c:v>
                </c:pt>
                <c:pt idx="15">
                  <c:v>2.1619999999999999</c:v>
                </c:pt>
                <c:pt idx="16">
                  <c:v>1.972</c:v>
                </c:pt>
                <c:pt idx="17">
                  <c:v>1.726</c:v>
                </c:pt>
                <c:pt idx="18">
                  <c:v>1.173</c:v>
                </c:pt>
                <c:pt idx="19">
                  <c:v>0.71199999999999997</c:v>
                </c:pt>
                <c:pt idx="20">
                  <c:v>0.246</c:v>
                </c:pt>
                <c:pt idx="21">
                  <c:v>-0.17599999999999999</c:v>
                </c:pt>
                <c:pt idx="22">
                  <c:v>-0.33500000000000002</c:v>
                </c:pt>
                <c:pt idx="23">
                  <c:v>-0.42699999999999999</c:v>
                </c:pt>
                <c:pt idx="24">
                  <c:v>-0.47499999999999998</c:v>
                </c:pt>
                <c:pt idx="25">
                  <c:v>-0.53400000000000003</c:v>
                </c:pt>
                <c:pt idx="26">
                  <c:v>-0.55100000000000005</c:v>
                </c:pt>
                <c:pt idx="27">
                  <c:v>-0.57599999999999996</c:v>
                </c:pt>
                <c:pt idx="28">
                  <c:v>-0.60499999999999998</c:v>
                </c:pt>
                <c:pt idx="29">
                  <c:v>-0.58299999999999996</c:v>
                </c:pt>
                <c:pt idx="30">
                  <c:v>-0.55700000000000005</c:v>
                </c:pt>
                <c:pt idx="31">
                  <c:v>-0.55100000000000005</c:v>
                </c:pt>
                <c:pt idx="32">
                  <c:v>-0.55300000000000005</c:v>
                </c:pt>
                <c:pt idx="33">
                  <c:v>-0.54900000000000004</c:v>
                </c:pt>
                <c:pt idx="34">
                  <c:v>-0.54800000000000004</c:v>
                </c:pt>
                <c:pt idx="35">
                  <c:v>-0.55300000000000005</c:v>
                </c:pt>
                <c:pt idx="36">
                  <c:v>-0.54500000000000004</c:v>
                </c:pt>
                <c:pt idx="37">
                  <c:v>-0.54600000000000004</c:v>
                </c:pt>
                <c:pt idx="38">
                  <c:v>-0.54700000000000004</c:v>
                </c:pt>
                <c:pt idx="39">
                  <c:v>-0.55600000000000005</c:v>
                </c:pt>
                <c:pt idx="40">
                  <c:v>-0.54600000000000004</c:v>
                </c:pt>
                <c:pt idx="41">
                  <c:v>-0.52800000000000002</c:v>
                </c:pt>
                <c:pt idx="42">
                  <c:v>-0.52300000000000002</c:v>
                </c:pt>
                <c:pt idx="43">
                  <c:v>-0.50800000000000001</c:v>
                </c:pt>
                <c:pt idx="44">
                  <c:v>-0.49099999999999999</c:v>
                </c:pt>
                <c:pt idx="45">
                  <c:v>-0.46300000000000002</c:v>
                </c:pt>
                <c:pt idx="46">
                  <c:v>-0.42199999999999999</c:v>
                </c:pt>
                <c:pt idx="47">
                  <c:v>-0.307</c:v>
                </c:pt>
                <c:pt idx="48">
                  <c:v>-0.34300000000000003</c:v>
                </c:pt>
                <c:pt idx="49">
                  <c:v>-0.48899999999999999</c:v>
                </c:pt>
                <c:pt idx="50">
                  <c:v>-0.42499999999999999</c:v>
                </c:pt>
                <c:pt idx="51">
                  <c:v>-0.40100000000000002</c:v>
                </c:pt>
                <c:pt idx="52">
                  <c:v>-0.40300000000000002</c:v>
                </c:pt>
                <c:pt idx="53">
                  <c:v>-0.40799999999999997</c:v>
                </c:pt>
                <c:pt idx="54">
                  <c:v>-0.42799999999999999</c:v>
                </c:pt>
                <c:pt idx="55">
                  <c:v>-0.44800000000000001</c:v>
                </c:pt>
                <c:pt idx="56">
                  <c:v>-0.433</c:v>
                </c:pt>
                <c:pt idx="57">
                  <c:v>-0.378</c:v>
                </c:pt>
                <c:pt idx="58">
                  <c:v>-0.34499999999999997</c:v>
                </c:pt>
                <c:pt idx="59">
                  <c:v>-0.32200000000000001</c:v>
                </c:pt>
                <c:pt idx="60">
                  <c:v>-0.312</c:v>
                </c:pt>
                <c:pt idx="61">
                  <c:v>-0.311</c:v>
                </c:pt>
                <c:pt idx="62">
                  <c:v>-0.31</c:v>
                </c:pt>
                <c:pt idx="63">
                  <c:v>-0.31</c:v>
                </c:pt>
                <c:pt idx="64">
                  <c:v>-0.316</c:v>
                </c:pt>
                <c:pt idx="65">
                  <c:v>-0.318</c:v>
                </c:pt>
                <c:pt idx="66">
                  <c:v>-0.318</c:v>
                </c:pt>
                <c:pt idx="67">
                  <c:v>-0.31900000000000001</c:v>
                </c:pt>
                <c:pt idx="68">
                  <c:v>-0.31900000000000001</c:v>
                </c:pt>
                <c:pt idx="69">
                  <c:v>-0.32100000000000001</c:v>
                </c:pt>
                <c:pt idx="70">
                  <c:v>-0.32400000000000001</c:v>
                </c:pt>
                <c:pt idx="71">
                  <c:v>-0.32900000000000001</c:v>
                </c:pt>
                <c:pt idx="72">
                  <c:v>-0.32900000000000001</c:v>
                </c:pt>
                <c:pt idx="73">
                  <c:v>-0.32900000000000001</c:v>
                </c:pt>
                <c:pt idx="74">
                  <c:v>-0.32900000000000001</c:v>
                </c:pt>
                <c:pt idx="75">
                  <c:v>-0.32900000000000001</c:v>
                </c:pt>
                <c:pt idx="76">
                  <c:v>-0.33100000000000002</c:v>
                </c:pt>
                <c:pt idx="77">
                  <c:v>-0.32900000000000001</c:v>
                </c:pt>
                <c:pt idx="78">
                  <c:v>-0.33100000000000002</c:v>
                </c:pt>
                <c:pt idx="79">
                  <c:v>-0.33100000000000002</c:v>
                </c:pt>
                <c:pt idx="80">
                  <c:v>-0.33100000000000002</c:v>
                </c:pt>
                <c:pt idx="81">
                  <c:v>-0.33200000000000002</c:v>
                </c:pt>
                <c:pt idx="82">
                  <c:v>-0.33100000000000002</c:v>
                </c:pt>
                <c:pt idx="83">
                  <c:v>-0.33100000000000002</c:v>
                </c:pt>
                <c:pt idx="84">
                  <c:v>-0.33200000000000002</c:v>
                </c:pt>
                <c:pt idx="85">
                  <c:v>-0.33</c:v>
                </c:pt>
                <c:pt idx="86">
                  <c:v>-0.33</c:v>
                </c:pt>
                <c:pt idx="87">
                  <c:v>-0.32900000000000001</c:v>
                </c:pt>
                <c:pt idx="88">
                  <c:v>-0.31900000000000001</c:v>
                </c:pt>
                <c:pt idx="89">
                  <c:v>-0.314</c:v>
                </c:pt>
                <c:pt idx="90">
                  <c:v>-0.313</c:v>
                </c:pt>
                <c:pt idx="91">
                  <c:v>-0.30399999999999999</c:v>
                </c:pt>
                <c:pt idx="92">
                  <c:v>-0.29899999999999999</c:v>
                </c:pt>
                <c:pt idx="93">
                  <c:v>-0.29799999999999999</c:v>
                </c:pt>
                <c:pt idx="94">
                  <c:v>-0.28599999999999998</c:v>
                </c:pt>
                <c:pt idx="95">
                  <c:v>-0.26100000000000001</c:v>
                </c:pt>
                <c:pt idx="96">
                  <c:v>-0.252</c:v>
                </c:pt>
                <c:pt idx="97">
                  <c:v>-0.24399999999999999</c:v>
                </c:pt>
                <c:pt idx="98">
                  <c:v>-0.20499999999999999</c:v>
                </c:pt>
                <c:pt idx="99">
                  <c:v>-0.16200000000000001</c:v>
                </c:pt>
                <c:pt idx="100">
                  <c:v>-0.13300000000000001</c:v>
                </c:pt>
                <c:pt idx="101">
                  <c:v>-0.114</c:v>
                </c:pt>
                <c:pt idx="102">
                  <c:v>-6.8000000000000005E-2</c:v>
                </c:pt>
                <c:pt idx="103">
                  <c:v>-4.1000000000000002E-2</c:v>
                </c:pt>
                <c:pt idx="104">
                  <c:v>-3.3000000000000002E-2</c:v>
                </c:pt>
                <c:pt idx="105">
                  <c:v>-2.3E-2</c:v>
                </c:pt>
                <c:pt idx="106">
                  <c:v>-1.6E-2</c:v>
                </c:pt>
                <c:pt idx="107">
                  <c:v>-1.2999999999999999E-2</c:v>
                </c:pt>
                <c:pt idx="108">
                  <c:v>-5.0000000000000001E-3</c:v>
                </c:pt>
                <c:pt idx="109">
                  <c:v>1.7999999999999999E-2</c:v>
                </c:pt>
                <c:pt idx="110">
                  <c:v>3.9E-2</c:v>
                </c:pt>
                <c:pt idx="111">
                  <c:v>5.1999999999999998E-2</c:v>
                </c:pt>
                <c:pt idx="112">
                  <c:v>7.8E-2</c:v>
                </c:pt>
                <c:pt idx="113">
                  <c:v>7.8E-2</c:v>
                </c:pt>
                <c:pt idx="114">
                  <c:v>7.9000000000000001E-2</c:v>
                </c:pt>
                <c:pt idx="115">
                  <c:v>8.1000000000000003E-2</c:v>
                </c:pt>
                <c:pt idx="116">
                  <c:v>0.16300000000000001</c:v>
                </c:pt>
                <c:pt idx="117">
                  <c:v>0.20100000000000001</c:v>
                </c:pt>
                <c:pt idx="118">
                  <c:v>0.20699999999999999</c:v>
                </c:pt>
                <c:pt idx="119">
                  <c:v>0.31</c:v>
                </c:pt>
                <c:pt idx="120">
                  <c:v>0.313</c:v>
                </c:pt>
                <c:pt idx="121">
                  <c:v>0.28599999999999998</c:v>
                </c:pt>
                <c:pt idx="122">
                  <c:v>0.28599999999999998</c:v>
                </c:pt>
                <c:pt idx="123">
                  <c:v>0.28000000000000003</c:v>
                </c:pt>
                <c:pt idx="124">
                  <c:v>0.23599999999999999</c:v>
                </c:pt>
                <c:pt idx="125">
                  <c:v>0.217</c:v>
                </c:pt>
                <c:pt idx="126">
                  <c:v>0.222</c:v>
                </c:pt>
                <c:pt idx="127">
                  <c:v>0.221</c:v>
                </c:pt>
                <c:pt idx="128">
                  <c:v>0.224</c:v>
                </c:pt>
                <c:pt idx="129">
                  <c:v>0.217</c:v>
                </c:pt>
                <c:pt idx="130">
                  <c:v>0.2</c:v>
                </c:pt>
                <c:pt idx="131">
                  <c:v>0.19800000000000001</c:v>
                </c:pt>
                <c:pt idx="132">
                  <c:v>0.20599999999999999</c:v>
                </c:pt>
                <c:pt idx="133">
                  <c:v>0.2</c:v>
                </c:pt>
                <c:pt idx="134">
                  <c:v>0.20899999999999999</c:v>
                </c:pt>
                <c:pt idx="135">
                  <c:v>0.188</c:v>
                </c:pt>
                <c:pt idx="136">
                  <c:v>0.18099999999999999</c:v>
                </c:pt>
                <c:pt idx="137">
                  <c:v>0.188</c:v>
                </c:pt>
                <c:pt idx="138">
                  <c:v>0.19600000000000001</c:v>
                </c:pt>
                <c:pt idx="139">
                  <c:v>0.22</c:v>
                </c:pt>
                <c:pt idx="140">
                  <c:v>0.27800000000000002</c:v>
                </c:pt>
                <c:pt idx="141">
                  <c:v>0.38900000000000001</c:v>
                </c:pt>
                <c:pt idx="142">
                  <c:v>0.65200000000000002</c:v>
                </c:pt>
                <c:pt idx="143">
                  <c:v>0.66800000000000004</c:v>
                </c:pt>
                <c:pt idx="144">
                  <c:v>0.70799999999999996</c:v>
                </c:pt>
                <c:pt idx="145">
                  <c:v>0.77700000000000002</c:v>
                </c:pt>
                <c:pt idx="146">
                  <c:v>0.98299999999999998</c:v>
                </c:pt>
                <c:pt idx="147">
                  <c:v>1.125</c:v>
                </c:pt>
                <c:pt idx="148">
                  <c:v>1.3560000000000001</c:v>
                </c:pt>
                <c:pt idx="149">
                  <c:v>1.4570000000000001</c:v>
                </c:pt>
                <c:pt idx="150">
                  <c:v>1.556</c:v>
                </c:pt>
                <c:pt idx="151">
                  <c:v>1.5269999999999999</c:v>
                </c:pt>
                <c:pt idx="152">
                  <c:v>1.5329999999999999</c:v>
                </c:pt>
                <c:pt idx="153">
                  <c:v>1.556</c:v>
                </c:pt>
                <c:pt idx="154">
                  <c:v>1.4339999999999999</c:v>
                </c:pt>
                <c:pt idx="155">
                  <c:v>1.395</c:v>
                </c:pt>
                <c:pt idx="156">
                  <c:v>1.2490000000000001</c:v>
                </c:pt>
                <c:pt idx="157">
                  <c:v>1.095</c:v>
                </c:pt>
                <c:pt idx="158">
                  <c:v>1.0780000000000001</c:v>
                </c:pt>
                <c:pt idx="159">
                  <c:v>0.995</c:v>
                </c:pt>
                <c:pt idx="160">
                  <c:v>1.01</c:v>
                </c:pt>
                <c:pt idx="161">
                  <c:v>1.0269999999999999</c:v>
                </c:pt>
                <c:pt idx="162">
                  <c:v>0.94199999999999995</c:v>
                </c:pt>
                <c:pt idx="163">
                  <c:v>0.876</c:v>
                </c:pt>
                <c:pt idx="164">
                  <c:v>0.88600000000000001</c:v>
                </c:pt>
                <c:pt idx="165">
                  <c:v>0.78200000000000003</c:v>
                </c:pt>
                <c:pt idx="166">
                  <c:v>0.70199999999999996</c:v>
                </c:pt>
                <c:pt idx="167">
                  <c:v>0.66500000000000004</c:v>
                </c:pt>
                <c:pt idx="168">
                  <c:v>0.63500000000000001</c:v>
                </c:pt>
                <c:pt idx="169">
                  <c:v>0.63400000000000001</c:v>
                </c:pt>
                <c:pt idx="170">
                  <c:v>0.65600000000000003</c:v>
                </c:pt>
                <c:pt idx="171">
                  <c:v>0.66500000000000004</c:v>
                </c:pt>
                <c:pt idx="172">
                  <c:v>0.7</c:v>
                </c:pt>
                <c:pt idx="173">
                  <c:v>0.71399999999999997</c:v>
                </c:pt>
                <c:pt idx="174">
                  <c:v>0.72</c:v>
                </c:pt>
                <c:pt idx="175">
                  <c:v>0.73899999999999999</c:v>
                </c:pt>
                <c:pt idx="176">
                  <c:v>0.82099999999999995</c:v>
                </c:pt>
                <c:pt idx="177">
                  <c:v>0.89300000000000002</c:v>
                </c:pt>
                <c:pt idx="178">
                  <c:v>1.099</c:v>
                </c:pt>
                <c:pt idx="179">
                  <c:v>1.2370000000000001</c:v>
                </c:pt>
                <c:pt idx="180">
                  <c:v>1.365</c:v>
                </c:pt>
                <c:pt idx="181">
                  <c:v>1.51</c:v>
                </c:pt>
                <c:pt idx="182">
                  <c:v>1.825</c:v>
                </c:pt>
                <c:pt idx="183">
                  <c:v>2.0859999999999999</c:v>
                </c:pt>
                <c:pt idx="184">
                  <c:v>2.8919999999999999</c:v>
                </c:pt>
                <c:pt idx="185">
                  <c:v>3.8530000000000002</c:v>
                </c:pt>
                <c:pt idx="186">
                  <c:v>4.76</c:v>
                </c:pt>
                <c:pt idx="187">
                  <c:v>4.9580000000000002</c:v>
                </c:pt>
                <c:pt idx="188">
                  <c:v>4.9619999999999997</c:v>
                </c:pt>
                <c:pt idx="189">
                  <c:v>4.9550000000000001</c:v>
                </c:pt>
                <c:pt idx="190">
                  <c:v>4.8639999999999999</c:v>
                </c:pt>
                <c:pt idx="191">
                  <c:v>4.8550000000000004</c:v>
                </c:pt>
                <c:pt idx="192">
                  <c:v>4.7309999999999999</c:v>
                </c:pt>
                <c:pt idx="193">
                  <c:v>4.383</c:v>
                </c:pt>
                <c:pt idx="194">
                  <c:v>4.3310000000000004</c:v>
                </c:pt>
                <c:pt idx="195">
                  <c:v>4.2880000000000003</c:v>
                </c:pt>
                <c:pt idx="196">
                  <c:v>4.6840000000000002</c:v>
                </c:pt>
                <c:pt idx="197">
                  <c:v>4.5739999999999998</c:v>
                </c:pt>
                <c:pt idx="198">
                  <c:v>4.6029999999999998</c:v>
                </c:pt>
                <c:pt idx="199">
                  <c:v>4.7229999999999999</c:v>
                </c:pt>
                <c:pt idx="200">
                  <c:v>4.2640000000000002</c:v>
                </c:pt>
                <c:pt idx="201">
                  <c:v>4.1760000000000002</c:v>
                </c:pt>
                <c:pt idx="202">
                  <c:v>4.1239999999999997</c:v>
                </c:pt>
                <c:pt idx="203">
                  <c:v>4.0229999999999997</c:v>
                </c:pt>
                <c:pt idx="204">
                  <c:v>3.927</c:v>
                </c:pt>
                <c:pt idx="205">
                  <c:v>3.8559999999999999</c:v>
                </c:pt>
                <c:pt idx="206">
                  <c:v>3.78</c:v>
                </c:pt>
                <c:pt idx="207">
                  <c:v>3.7250000000000001</c:v>
                </c:pt>
                <c:pt idx="208">
                  <c:v>3.6379999999999999</c:v>
                </c:pt>
                <c:pt idx="209">
                  <c:v>3.5630000000000002</c:v>
                </c:pt>
                <c:pt idx="210">
                  <c:v>3.4239999999999999</c:v>
                </c:pt>
                <c:pt idx="211">
                  <c:v>3.2669999999999999</c:v>
                </c:pt>
                <c:pt idx="212">
                  <c:v>3.17</c:v>
                </c:pt>
                <c:pt idx="213">
                  <c:v>3.0550000000000002</c:v>
                </c:pt>
                <c:pt idx="214">
                  <c:v>2.944</c:v>
                </c:pt>
                <c:pt idx="215">
                  <c:v>2.855</c:v>
                </c:pt>
                <c:pt idx="216">
                  <c:v>2.762</c:v>
                </c:pt>
                <c:pt idx="217">
                  <c:v>2.6659999999999999</c:v>
                </c:pt>
                <c:pt idx="218">
                  <c:v>2.5539999999999998</c:v>
                </c:pt>
                <c:pt idx="219">
                  <c:v>2.4889999999999999</c:v>
                </c:pt>
                <c:pt idx="220">
                  <c:v>2.452</c:v>
                </c:pt>
                <c:pt idx="221">
                  <c:v>2.2639999999999998</c:v>
                </c:pt>
                <c:pt idx="222">
                  <c:v>2.1779999999999999</c:v>
                </c:pt>
                <c:pt idx="223">
                  <c:v>2.13</c:v>
                </c:pt>
                <c:pt idx="224">
                  <c:v>2.1259999999999999</c:v>
                </c:pt>
                <c:pt idx="225">
                  <c:v>2.1070000000000002</c:v>
                </c:pt>
                <c:pt idx="226">
                  <c:v>2.1019999999999999</c:v>
                </c:pt>
                <c:pt idx="227">
                  <c:v>2.1240000000000001</c:v>
                </c:pt>
                <c:pt idx="228">
                  <c:v>2.1259999999999999</c:v>
                </c:pt>
                <c:pt idx="229">
                  <c:v>2.133</c:v>
                </c:pt>
                <c:pt idx="230">
                  <c:v>2.1349999999999998</c:v>
                </c:pt>
                <c:pt idx="231">
                  <c:v>2.1419999999999999</c:v>
                </c:pt>
                <c:pt idx="232">
                  <c:v>2.1549999999999998</c:v>
                </c:pt>
                <c:pt idx="233">
                  <c:v>2.1520000000000001</c:v>
                </c:pt>
                <c:pt idx="234">
                  <c:v>2.1440000000000001</c:v>
                </c:pt>
                <c:pt idx="235">
                  <c:v>2.1110000000000002</c:v>
                </c:pt>
                <c:pt idx="236">
                  <c:v>2.1120000000000001</c:v>
                </c:pt>
                <c:pt idx="237">
                  <c:v>2.1139999999999999</c:v>
                </c:pt>
                <c:pt idx="238">
                  <c:v>2.0870000000000002</c:v>
                </c:pt>
                <c:pt idx="239">
                  <c:v>2.0720000000000001</c:v>
                </c:pt>
                <c:pt idx="240">
                  <c:v>1.96</c:v>
                </c:pt>
                <c:pt idx="241">
                  <c:v>1.9570000000000001</c:v>
                </c:pt>
                <c:pt idx="242">
                  <c:v>2.052</c:v>
                </c:pt>
                <c:pt idx="243">
                  <c:v>2.073</c:v>
                </c:pt>
                <c:pt idx="244">
                  <c:v>2.14</c:v>
                </c:pt>
                <c:pt idx="245">
                  <c:v>2.1459999999999999</c:v>
                </c:pt>
                <c:pt idx="246">
                  <c:v>2.121</c:v>
                </c:pt>
                <c:pt idx="247">
                  <c:v>2.1280000000000001</c:v>
                </c:pt>
                <c:pt idx="248">
                  <c:v>2.129</c:v>
                </c:pt>
                <c:pt idx="249">
                  <c:v>2.1190000000000002</c:v>
                </c:pt>
                <c:pt idx="250">
                  <c:v>2.1230000000000002</c:v>
                </c:pt>
                <c:pt idx="251">
                  <c:v>2.2719999999999998</c:v>
                </c:pt>
                <c:pt idx="252">
                  <c:v>2.5019999999999998</c:v>
                </c:pt>
                <c:pt idx="253">
                  <c:v>2.4609999999999999</c:v>
                </c:pt>
                <c:pt idx="254">
                  <c:v>2.5179999999999998</c:v>
                </c:pt>
                <c:pt idx="255">
                  <c:v>2.8069999999999999</c:v>
                </c:pt>
                <c:pt idx="256">
                  <c:v>2.8650000000000002</c:v>
                </c:pt>
                <c:pt idx="257">
                  <c:v>3.0430000000000001</c:v>
                </c:pt>
                <c:pt idx="258">
                  <c:v>3.2109999999999999</c:v>
                </c:pt>
                <c:pt idx="259">
                  <c:v>3.2869999999999999</c:v>
                </c:pt>
                <c:pt idx="260">
                  <c:v>3.3260000000000001</c:v>
                </c:pt>
                <c:pt idx="261">
                  <c:v>3.3730000000000002</c:v>
                </c:pt>
                <c:pt idx="262">
                  <c:v>3.4329999999999998</c:v>
                </c:pt>
                <c:pt idx="263">
                  <c:v>3.383</c:v>
                </c:pt>
                <c:pt idx="264">
                  <c:v>3.3849999999999998</c:v>
                </c:pt>
                <c:pt idx="265">
                  <c:v>3.367</c:v>
                </c:pt>
                <c:pt idx="266">
                  <c:v>3.347</c:v>
                </c:pt>
                <c:pt idx="267">
                  <c:v>3.2719999999999998</c:v>
                </c:pt>
                <c:pt idx="268">
                  <c:v>3.294</c:v>
                </c:pt>
                <c:pt idx="269">
                  <c:v>3.3239999999999998</c:v>
                </c:pt>
                <c:pt idx="270">
                  <c:v>3.5219999999999998</c:v>
                </c:pt>
                <c:pt idx="271">
                  <c:v>3.6480000000000001</c:v>
                </c:pt>
                <c:pt idx="272">
                  <c:v>4.2530000000000001</c:v>
                </c:pt>
                <c:pt idx="273">
                  <c:v>4.4160000000000004</c:v>
                </c:pt>
                <c:pt idx="274">
                  <c:v>4.41</c:v>
                </c:pt>
                <c:pt idx="275">
                  <c:v>4.5309999999999997</c:v>
                </c:pt>
                <c:pt idx="276">
                  <c:v>4.5540000000000003</c:v>
                </c:pt>
                <c:pt idx="277">
                  <c:v>4.5540000000000003</c:v>
                </c:pt>
                <c:pt idx="278">
                  <c:v>4.7140000000000004</c:v>
                </c:pt>
                <c:pt idx="279">
                  <c:v>4.6870000000000003</c:v>
                </c:pt>
                <c:pt idx="280">
                  <c:v>4.8550000000000004</c:v>
                </c:pt>
                <c:pt idx="281">
                  <c:v>5.0510000000000002</c:v>
                </c:pt>
                <c:pt idx="282">
                  <c:v>4.9809999999999999</c:v>
                </c:pt>
                <c:pt idx="283">
                  <c:v>4.8090000000000002</c:v>
                </c:pt>
                <c:pt idx="284">
                  <c:v>4.6360000000000001</c:v>
                </c:pt>
                <c:pt idx="285">
                  <c:v>4.5350000000000001</c:v>
                </c:pt>
                <c:pt idx="286">
                  <c:v>4.4119999999999999</c:v>
                </c:pt>
                <c:pt idx="287">
                  <c:v>4.1040000000000001</c:v>
                </c:pt>
                <c:pt idx="288">
                  <c:v>3.8319999999999999</c:v>
                </c:pt>
                <c:pt idx="289">
                  <c:v>3.6320000000000001</c:v>
                </c:pt>
                <c:pt idx="290">
                  <c:v>3.4870000000000001</c:v>
                </c:pt>
                <c:pt idx="291">
                  <c:v>3.3079999999999998</c:v>
                </c:pt>
                <c:pt idx="292">
                  <c:v>3.339</c:v>
                </c:pt>
                <c:pt idx="293">
                  <c:v>3.444</c:v>
                </c:pt>
                <c:pt idx="294">
                  <c:v>3.1259999999999999</c:v>
                </c:pt>
                <c:pt idx="295">
                  <c:v>2.681</c:v>
                </c:pt>
                <c:pt idx="296">
                  <c:v>2.677</c:v>
                </c:pt>
                <c:pt idx="297">
                  <c:v>2.6549999999999998</c:v>
                </c:pt>
                <c:pt idx="298">
                  <c:v>2.585</c:v>
                </c:pt>
                <c:pt idx="299">
                  <c:v>2.57</c:v>
                </c:pt>
                <c:pt idx="300">
                  <c:v>2.5830000000000002</c:v>
                </c:pt>
                <c:pt idx="301">
                  <c:v>2.9710000000000001</c:v>
                </c:pt>
                <c:pt idx="302">
                  <c:v>3.0750000000000002</c:v>
                </c:pt>
                <c:pt idx="303">
                  <c:v>3.0539999999999998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AFF-4885-9FB5-D79EEE4FEEE9}"/>
            </c:ext>
          </c:extLst>
        </c:ser>
        <c:ser>
          <c:idx val="1"/>
          <c:order val="1"/>
          <c:tx>
            <c:strRef>
              <c:f>Euribor!$C$1</c:f>
              <c:strCache>
                <c:ptCount val="1"/>
                <c:pt idx="0">
                  <c:v>Media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Euribor!$A$2:$A$305</c:f>
              <c:numCache>
                <c:formatCode>m/d/yyyy</c:formatCode>
                <c:ptCount val="304"/>
                <c:pt idx="0">
                  <c:v>45397</c:v>
                </c:pt>
                <c:pt idx="1">
                  <c:v>45366</c:v>
                </c:pt>
                <c:pt idx="2">
                  <c:v>45337</c:v>
                </c:pt>
                <c:pt idx="3">
                  <c:v>45306</c:v>
                </c:pt>
                <c:pt idx="4">
                  <c:v>45275</c:v>
                </c:pt>
                <c:pt idx="5">
                  <c:v>45245</c:v>
                </c:pt>
                <c:pt idx="6">
                  <c:v>45214</c:v>
                </c:pt>
                <c:pt idx="7">
                  <c:v>45184</c:v>
                </c:pt>
                <c:pt idx="8">
                  <c:v>45153</c:v>
                </c:pt>
                <c:pt idx="9">
                  <c:v>45122</c:v>
                </c:pt>
                <c:pt idx="10">
                  <c:v>45092</c:v>
                </c:pt>
                <c:pt idx="11">
                  <c:v>45061</c:v>
                </c:pt>
                <c:pt idx="12">
                  <c:v>45031</c:v>
                </c:pt>
                <c:pt idx="13">
                  <c:v>45000</c:v>
                </c:pt>
                <c:pt idx="14">
                  <c:v>44972</c:v>
                </c:pt>
                <c:pt idx="15">
                  <c:v>44941</c:v>
                </c:pt>
                <c:pt idx="16">
                  <c:v>44910</c:v>
                </c:pt>
                <c:pt idx="17">
                  <c:v>44880</c:v>
                </c:pt>
                <c:pt idx="18">
                  <c:v>44849</c:v>
                </c:pt>
                <c:pt idx="19">
                  <c:v>44819</c:v>
                </c:pt>
                <c:pt idx="20">
                  <c:v>44788</c:v>
                </c:pt>
                <c:pt idx="21">
                  <c:v>44757</c:v>
                </c:pt>
                <c:pt idx="22">
                  <c:v>44727</c:v>
                </c:pt>
                <c:pt idx="23">
                  <c:v>44696</c:v>
                </c:pt>
                <c:pt idx="24">
                  <c:v>44666</c:v>
                </c:pt>
                <c:pt idx="25">
                  <c:v>44635</c:v>
                </c:pt>
                <c:pt idx="26">
                  <c:v>44607</c:v>
                </c:pt>
                <c:pt idx="27">
                  <c:v>44576</c:v>
                </c:pt>
                <c:pt idx="28">
                  <c:v>44545</c:v>
                </c:pt>
                <c:pt idx="29">
                  <c:v>44515</c:v>
                </c:pt>
                <c:pt idx="30">
                  <c:v>44484</c:v>
                </c:pt>
                <c:pt idx="31">
                  <c:v>44454</c:v>
                </c:pt>
                <c:pt idx="32">
                  <c:v>44423</c:v>
                </c:pt>
                <c:pt idx="33">
                  <c:v>44392</c:v>
                </c:pt>
                <c:pt idx="34">
                  <c:v>44362</c:v>
                </c:pt>
                <c:pt idx="35">
                  <c:v>44331</c:v>
                </c:pt>
                <c:pt idx="36">
                  <c:v>44301</c:v>
                </c:pt>
                <c:pt idx="37">
                  <c:v>44270</c:v>
                </c:pt>
                <c:pt idx="38">
                  <c:v>44242</c:v>
                </c:pt>
                <c:pt idx="39">
                  <c:v>44211</c:v>
                </c:pt>
                <c:pt idx="40">
                  <c:v>44180</c:v>
                </c:pt>
                <c:pt idx="41">
                  <c:v>44150</c:v>
                </c:pt>
                <c:pt idx="42">
                  <c:v>44119</c:v>
                </c:pt>
                <c:pt idx="43">
                  <c:v>44089</c:v>
                </c:pt>
                <c:pt idx="44">
                  <c:v>44058</c:v>
                </c:pt>
                <c:pt idx="45">
                  <c:v>44027</c:v>
                </c:pt>
                <c:pt idx="46">
                  <c:v>43997</c:v>
                </c:pt>
                <c:pt idx="47">
                  <c:v>43966</c:v>
                </c:pt>
                <c:pt idx="48">
                  <c:v>43936</c:v>
                </c:pt>
                <c:pt idx="49">
                  <c:v>43905</c:v>
                </c:pt>
                <c:pt idx="50">
                  <c:v>43876</c:v>
                </c:pt>
                <c:pt idx="51">
                  <c:v>43845</c:v>
                </c:pt>
                <c:pt idx="52">
                  <c:v>43814</c:v>
                </c:pt>
                <c:pt idx="53">
                  <c:v>43784</c:v>
                </c:pt>
                <c:pt idx="54">
                  <c:v>43753</c:v>
                </c:pt>
                <c:pt idx="55">
                  <c:v>43723</c:v>
                </c:pt>
                <c:pt idx="56">
                  <c:v>43692</c:v>
                </c:pt>
                <c:pt idx="57">
                  <c:v>43661</c:v>
                </c:pt>
                <c:pt idx="58">
                  <c:v>43631</c:v>
                </c:pt>
                <c:pt idx="59">
                  <c:v>43600</c:v>
                </c:pt>
                <c:pt idx="60">
                  <c:v>43570</c:v>
                </c:pt>
                <c:pt idx="61">
                  <c:v>43539</c:v>
                </c:pt>
                <c:pt idx="62">
                  <c:v>43511</c:v>
                </c:pt>
                <c:pt idx="63">
                  <c:v>43480</c:v>
                </c:pt>
                <c:pt idx="64">
                  <c:v>43449</c:v>
                </c:pt>
                <c:pt idx="65">
                  <c:v>43419</c:v>
                </c:pt>
                <c:pt idx="66">
                  <c:v>43388</c:v>
                </c:pt>
                <c:pt idx="67">
                  <c:v>43358</c:v>
                </c:pt>
                <c:pt idx="68">
                  <c:v>43327</c:v>
                </c:pt>
                <c:pt idx="69">
                  <c:v>43296</c:v>
                </c:pt>
                <c:pt idx="70">
                  <c:v>43266</c:v>
                </c:pt>
                <c:pt idx="71">
                  <c:v>43235</c:v>
                </c:pt>
                <c:pt idx="72">
                  <c:v>43205</c:v>
                </c:pt>
                <c:pt idx="73">
                  <c:v>43174</c:v>
                </c:pt>
                <c:pt idx="74">
                  <c:v>43146</c:v>
                </c:pt>
                <c:pt idx="75">
                  <c:v>43115</c:v>
                </c:pt>
                <c:pt idx="76">
                  <c:v>43084</c:v>
                </c:pt>
                <c:pt idx="77">
                  <c:v>43054</c:v>
                </c:pt>
                <c:pt idx="78">
                  <c:v>43023</c:v>
                </c:pt>
                <c:pt idx="79">
                  <c:v>42993</c:v>
                </c:pt>
                <c:pt idx="80">
                  <c:v>42962</c:v>
                </c:pt>
                <c:pt idx="81">
                  <c:v>42931</c:v>
                </c:pt>
                <c:pt idx="82">
                  <c:v>42901</c:v>
                </c:pt>
                <c:pt idx="83">
                  <c:v>42870</c:v>
                </c:pt>
                <c:pt idx="84">
                  <c:v>42840</c:v>
                </c:pt>
                <c:pt idx="85">
                  <c:v>42809</c:v>
                </c:pt>
                <c:pt idx="86">
                  <c:v>42781</c:v>
                </c:pt>
                <c:pt idx="87">
                  <c:v>42750</c:v>
                </c:pt>
                <c:pt idx="88">
                  <c:v>42719</c:v>
                </c:pt>
                <c:pt idx="89">
                  <c:v>42689</c:v>
                </c:pt>
                <c:pt idx="90">
                  <c:v>42658</c:v>
                </c:pt>
                <c:pt idx="91">
                  <c:v>42628</c:v>
                </c:pt>
                <c:pt idx="92">
                  <c:v>42597</c:v>
                </c:pt>
                <c:pt idx="93">
                  <c:v>42566</c:v>
                </c:pt>
                <c:pt idx="94">
                  <c:v>42536</c:v>
                </c:pt>
                <c:pt idx="95">
                  <c:v>42505</c:v>
                </c:pt>
                <c:pt idx="96">
                  <c:v>42475</c:v>
                </c:pt>
                <c:pt idx="97">
                  <c:v>42444</c:v>
                </c:pt>
                <c:pt idx="98">
                  <c:v>42415</c:v>
                </c:pt>
                <c:pt idx="99">
                  <c:v>42384</c:v>
                </c:pt>
                <c:pt idx="100">
                  <c:v>42353</c:v>
                </c:pt>
                <c:pt idx="101">
                  <c:v>42323</c:v>
                </c:pt>
                <c:pt idx="102">
                  <c:v>42292</c:v>
                </c:pt>
                <c:pt idx="103">
                  <c:v>42262</c:v>
                </c:pt>
                <c:pt idx="104">
                  <c:v>42231</c:v>
                </c:pt>
                <c:pt idx="105">
                  <c:v>42200</c:v>
                </c:pt>
                <c:pt idx="106">
                  <c:v>42170</c:v>
                </c:pt>
                <c:pt idx="107">
                  <c:v>42139</c:v>
                </c:pt>
                <c:pt idx="108">
                  <c:v>42109</c:v>
                </c:pt>
                <c:pt idx="109">
                  <c:v>42078</c:v>
                </c:pt>
                <c:pt idx="110">
                  <c:v>42050</c:v>
                </c:pt>
                <c:pt idx="111">
                  <c:v>42019</c:v>
                </c:pt>
                <c:pt idx="112">
                  <c:v>41988</c:v>
                </c:pt>
                <c:pt idx="113">
                  <c:v>41958</c:v>
                </c:pt>
                <c:pt idx="114">
                  <c:v>41927</c:v>
                </c:pt>
                <c:pt idx="115">
                  <c:v>41897</c:v>
                </c:pt>
                <c:pt idx="116">
                  <c:v>41866</c:v>
                </c:pt>
                <c:pt idx="117">
                  <c:v>41835</c:v>
                </c:pt>
                <c:pt idx="118">
                  <c:v>41805</c:v>
                </c:pt>
                <c:pt idx="119">
                  <c:v>41774</c:v>
                </c:pt>
                <c:pt idx="120">
                  <c:v>41744</c:v>
                </c:pt>
                <c:pt idx="121">
                  <c:v>41713</c:v>
                </c:pt>
                <c:pt idx="122">
                  <c:v>41685</c:v>
                </c:pt>
                <c:pt idx="123">
                  <c:v>41654</c:v>
                </c:pt>
                <c:pt idx="124">
                  <c:v>41623</c:v>
                </c:pt>
                <c:pt idx="125">
                  <c:v>41593</c:v>
                </c:pt>
                <c:pt idx="126">
                  <c:v>41562</c:v>
                </c:pt>
                <c:pt idx="127">
                  <c:v>41532</c:v>
                </c:pt>
                <c:pt idx="128">
                  <c:v>41501</c:v>
                </c:pt>
                <c:pt idx="129">
                  <c:v>41470</c:v>
                </c:pt>
                <c:pt idx="130">
                  <c:v>41440</c:v>
                </c:pt>
                <c:pt idx="131">
                  <c:v>41409</c:v>
                </c:pt>
                <c:pt idx="132">
                  <c:v>41379</c:v>
                </c:pt>
                <c:pt idx="133">
                  <c:v>41348</c:v>
                </c:pt>
                <c:pt idx="134">
                  <c:v>41320</c:v>
                </c:pt>
                <c:pt idx="135">
                  <c:v>41289</c:v>
                </c:pt>
                <c:pt idx="136">
                  <c:v>41258</c:v>
                </c:pt>
                <c:pt idx="137">
                  <c:v>41228</c:v>
                </c:pt>
                <c:pt idx="138">
                  <c:v>41197</c:v>
                </c:pt>
                <c:pt idx="139">
                  <c:v>41167</c:v>
                </c:pt>
                <c:pt idx="140">
                  <c:v>41136</c:v>
                </c:pt>
                <c:pt idx="141">
                  <c:v>41105</c:v>
                </c:pt>
                <c:pt idx="142">
                  <c:v>41075</c:v>
                </c:pt>
                <c:pt idx="143">
                  <c:v>41044</c:v>
                </c:pt>
                <c:pt idx="144">
                  <c:v>41014</c:v>
                </c:pt>
                <c:pt idx="145">
                  <c:v>40983</c:v>
                </c:pt>
                <c:pt idx="146">
                  <c:v>40954</c:v>
                </c:pt>
                <c:pt idx="147">
                  <c:v>40923</c:v>
                </c:pt>
                <c:pt idx="148">
                  <c:v>40892</c:v>
                </c:pt>
                <c:pt idx="149">
                  <c:v>40862</c:v>
                </c:pt>
                <c:pt idx="150">
                  <c:v>40831</c:v>
                </c:pt>
                <c:pt idx="151">
                  <c:v>40801</c:v>
                </c:pt>
                <c:pt idx="152">
                  <c:v>40770</c:v>
                </c:pt>
                <c:pt idx="153">
                  <c:v>40739</c:v>
                </c:pt>
                <c:pt idx="154">
                  <c:v>40709</c:v>
                </c:pt>
                <c:pt idx="155">
                  <c:v>40678</c:v>
                </c:pt>
                <c:pt idx="156">
                  <c:v>40648</c:v>
                </c:pt>
                <c:pt idx="157">
                  <c:v>40617</c:v>
                </c:pt>
                <c:pt idx="158">
                  <c:v>40589</c:v>
                </c:pt>
                <c:pt idx="159">
                  <c:v>40558</c:v>
                </c:pt>
                <c:pt idx="160">
                  <c:v>40527</c:v>
                </c:pt>
                <c:pt idx="161">
                  <c:v>40497</c:v>
                </c:pt>
                <c:pt idx="162">
                  <c:v>40466</c:v>
                </c:pt>
                <c:pt idx="163">
                  <c:v>40436</c:v>
                </c:pt>
                <c:pt idx="164">
                  <c:v>40405</c:v>
                </c:pt>
                <c:pt idx="165">
                  <c:v>40374</c:v>
                </c:pt>
                <c:pt idx="166">
                  <c:v>40344</c:v>
                </c:pt>
                <c:pt idx="167">
                  <c:v>40313</c:v>
                </c:pt>
                <c:pt idx="168">
                  <c:v>40283</c:v>
                </c:pt>
                <c:pt idx="169">
                  <c:v>40252</c:v>
                </c:pt>
                <c:pt idx="170">
                  <c:v>40224</c:v>
                </c:pt>
                <c:pt idx="171">
                  <c:v>40193</c:v>
                </c:pt>
                <c:pt idx="172">
                  <c:v>40162</c:v>
                </c:pt>
                <c:pt idx="173">
                  <c:v>40132</c:v>
                </c:pt>
                <c:pt idx="174">
                  <c:v>40101</c:v>
                </c:pt>
                <c:pt idx="175">
                  <c:v>40071</c:v>
                </c:pt>
                <c:pt idx="176">
                  <c:v>40040</c:v>
                </c:pt>
                <c:pt idx="177">
                  <c:v>40009</c:v>
                </c:pt>
                <c:pt idx="178">
                  <c:v>39979</c:v>
                </c:pt>
                <c:pt idx="179">
                  <c:v>39948</c:v>
                </c:pt>
                <c:pt idx="180">
                  <c:v>39918</c:v>
                </c:pt>
                <c:pt idx="181">
                  <c:v>39887</c:v>
                </c:pt>
                <c:pt idx="182">
                  <c:v>39859</c:v>
                </c:pt>
                <c:pt idx="183">
                  <c:v>39828</c:v>
                </c:pt>
                <c:pt idx="184">
                  <c:v>39797</c:v>
                </c:pt>
                <c:pt idx="185">
                  <c:v>39767</c:v>
                </c:pt>
                <c:pt idx="186">
                  <c:v>39736</c:v>
                </c:pt>
                <c:pt idx="187">
                  <c:v>39706</c:v>
                </c:pt>
                <c:pt idx="188">
                  <c:v>39675</c:v>
                </c:pt>
                <c:pt idx="189">
                  <c:v>39644</c:v>
                </c:pt>
                <c:pt idx="190">
                  <c:v>39614</c:v>
                </c:pt>
                <c:pt idx="191">
                  <c:v>39583</c:v>
                </c:pt>
                <c:pt idx="192">
                  <c:v>39553</c:v>
                </c:pt>
                <c:pt idx="193">
                  <c:v>39522</c:v>
                </c:pt>
                <c:pt idx="194">
                  <c:v>39493</c:v>
                </c:pt>
                <c:pt idx="195">
                  <c:v>39462</c:v>
                </c:pt>
                <c:pt idx="196">
                  <c:v>39431</c:v>
                </c:pt>
                <c:pt idx="197">
                  <c:v>39401</c:v>
                </c:pt>
                <c:pt idx="198">
                  <c:v>39370</c:v>
                </c:pt>
                <c:pt idx="199">
                  <c:v>39340</c:v>
                </c:pt>
                <c:pt idx="200">
                  <c:v>39309</c:v>
                </c:pt>
                <c:pt idx="201">
                  <c:v>39278</c:v>
                </c:pt>
                <c:pt idx="202">
                  <c:v>39248</c:v>
                </c:pt>
                <c:pt idx="203">
                  <c:v>39217</c:v>
                </c:pt>
                <c:pt idx="204">
                  <c:v>39187</c:v>
                </c:pt>
                <c:pt idx="205">
                  <c:v>39156</c:v>
                </c:pt>
                <c:pt idx="206">
                  <c:v>39128</c:v>
                </c:pt>
                <c:pt idx="207">
                  <c:v>39097</c:v>
                </c:pt>
                <c:pt idx="208">
                  <c:v>39066</c:v>
                </c:pt>
                <c:pt idx="209">
                  <c:v>39036</c:v>
                </c:pt>
                <c:pt idx="210">
                  <c:v>39005</c:v>
                </c:pt>
                <c:pt idx="211">
                  <c:v>38975</c:v>
                </c:pt>
                <c:pt idx="212">
                  <c:v>38944</c:v>
                </c:pt>
                <c:pt idx="213">
                  <c:v>38913</c:v>
                </c:pt>
                <c:pt idx="214">
                  <c:v>38883</c:v>
                </c:pt>
                <c:pt idx="215">
                  <c:v>38852</c:v>
                </c:pt>
                <c:pt idx="216">
                  <c:v>38822</c:v>
                </c:pt>
                <c:pt idx="217">
                  <c:v>38791</c:v>
                </c:pt>
                <c:pt idx="218">
                  <c:v>38763</c:v>
                </c:pt>
                <c:pt idx="219">
                  <c:v>38732</c:v>
                </c:pt>
                <c:pt idx="220">
                  <c:v>38701</c:v>
                </c:pt>
                <c:pt idx="221">
                  <c:v>38671</c:v>
                </c:pt>
                <c:pt idx="222">
                  <c:v>38640</c:v>
                </c:pt>
                <c:pt idx="223">
                  <c:v>38610</c:v>
                </c:pt>
                <c:pt idx="224">
                  <c:v>38579</c:v>
                </c:pt>
                <c:pt idx="225">
                  <c:v>38548</c:v>
                </c:pt>
                <c:pt idx="226">
                  <c:v>38518</c:v>
                </c:pt>
                <c:pt idx="227">
                  <c:v>38487</c:v>
                </c:pt>
                <c:pt idx="228">
                  <c:v>38457</c:v>
                </c:pt>
                <c:pt idx="229">
                  <c:v>38426</c:v>
                </c:pt>
                <c:pt idx="230">
                  <c:v>38398</c:v>
                </c:pt>
                <c:pt idx="231">
                  <c:v>38367</c:v>
                </c:pt>
                <c:pt idx="232">
                  <c:v>38336</c:v>
                </c:pt>
                <c:pt idx="233">
                  <c:v>38306</c:v>
                </c:pt>
                <c:pt idx="234">
                  <c:v>38275</c:v>
                </c:pt>
                <c:pt idx="235">
                  <c:v>38245</c:v>
                </c:pt>
                <c:pt idx="236">
                  <c:v>38214</c:v>
                </c:pt>
                <c:pt idx="237">
                  <c:v>38183</c:v>
                </c:pt>
                <c:pt idx="238">
                  <c:v>38153</c:v>
                </c:pt>
                <c:pt idx="239">
                  <c:v>38122</c:v>
                </c:pt>
                <c:pt idx="240">
                  <c:v>38092</c:v>
                </c:pt>
                <c:pt idx="241">
                  <c:v>38061</c:v>
                </c:pt>
                <c:pt idx="242">
                  <c:v>38032</c:v>
                </c:pt>
                <c:pt idx="243">
                  <c:v>38001</c:v>
                </c:pt>
                <c:pt idx="244">
                  <c:v>37970</c:v>
                </c:pt>
                <c:pt idx="245">
                  <c:v>37940</c:v>
                </c:pt>
                <c:pt idx="246">
                  <c:v>37909</c:v>
                </c:pt>
                <c:pt idx="247">
                  <c:v>37879</c:v>
                </c:pt>
                <c:pt idx="248">
                  <c:v>37848</c:v>
                </c:pt>
                <c:pt idx="249">
                  <c:v>37817</c:v>
                </c:pt>
                <c:pt idx="250">
                  <c:v>37787</c:v>
                </c:pt>
                <c:pt idx="251">
                  <c:v>37756</c:v>
                </c:pt>
                <c:pt idx="252">
                  <c:v>37726</c:v>
                </c:pt>
                <c:pt idx="253">
                  <c:v>37695</c:v>
                </c:pt>
                <c:pt idx="254">
                  <c:v>37667</c:v>
                </c:pt>
                <c:pt idx="255">
                  <c:v>37636</c:v>
                </c:pt>
                <c:pt idx="256">
                  <c:v>37605</c:v>
                </c:pt>
                <c:pt idx="257">
                  <c:v>37575</c:v>
                </c:pt>
                <c:pt idx="258">
                  <c:v>37544</c:v>
                </c:pt>
                <c:pt idx="259">
                  <c:v>37514</c:v>
                </c:pt>
                <c:pt idx="260">
                  <c:v>37483</c:v>
                </c:pt>
                <c:pt idx="261">
                  <c:v>37452</c:v>
                </c:pt>
                <c:pt idx="262">
                  <c:v>37422</c:v>
                </c:pt>
                <c:pt idx="263">
                  <c:v>37391</c:v>
                </c:pt>
                <c:pt idx="264">
                  <c:v>37361</c:v>
                </c:pt>
                <c:pt idx="265">
                  <c:v>37330</c:v>
                </c:pt>
                <c:pt idx="266">
                  <c:v>37302</c:v>
                </c:pt>
                <c:pt idx="267">
                  <c:v>37271</c:v>
                </c:pt>
                <c:pt idx="268">
                  <c:v>37240</c:v>
                </c:pt>
                <c:pt idx="269">
                  <c:v>37210</c:v>
                </c:pt>
                <c:pt idx="270">
                  <c:v>37179</c:v>
                </c:pt>
                <c:pt idx="271">
                  <c:v>37149</c:v>
                </c:pt>
                <c:pt idx="272">
                  <c:v>37118</c:v>
                </c:pt>
                <c:pt idx="273">
                  <c:v>37087</c:v>
                </c:pt>
                <c:pt idx="274">
                  <c:v>37057</c:v>
                </c:pt>
                <c:pt idx="275">
                  <c:v>37026</c:v>
                </c:pt>
                <c:pt idx="276">
                  <c:v>36996</c:v>
                </c:pt>
                <c:pt idx="277">
                  <c:v>36965</c:v>
                </c:pt>
                <c:pt idx="278">
                  <c:v>36937</c:v>
                </c:pt>
                <c:pt idx="279">
                  <c:v>36906</c:v>
                </c:pt>
                <c:pt idx="280">
                  <c:v>36875</c:v>
                </c:pt>
                <c:pt idx="281">
                  <c:v>36845</c:v>
                </c:pt>
                <c:pt idx="282">
                  <c:v>36814</c:v>
                </c:pt>
                <c:pt idx="283">
                  <c:v>36784</c:v>
                </c:pt>
                <c:pt idx="284">
                  <c:v>36753</c:v>
                </c:pt>
                <c:pt idx="285">
                  <c:v>36722</c:v>
                </c:pt>
                <c:pt idx="286">
                  <c:v>36692</c:v>
                </c:pt>
                <c:pt idx="287">
                  <c:v>36661</c:v>
                </c:pt>
                <c:pt idx="288">
                  <c:v>36631</c:v>
                </c:pt>
                <c:pt idx="289">
                  <c:v>36600</c:v>
                </c:pt>
                <c:pt idx="290">
                  <c:v>36571</c:v>
                </c:pt>
                <c:pt idx="291">
                  <c:v>36540</c:v>
                </c:pt>
                <c:pt idx="292">
                  <c:v>36509</c:v>
                </c:pt>
                <c:pt idx="293">
                  <c:v>36479</c:v>
                </c:pt>
                <c:pt idx="294">
                  <c:v>36448</c:v>
                </c:pt>
                <c:pt idx="295">
                  <c:v>36418</c:v>
                </c:pt>
                <c:pt idx="296">
                  <c:v>36387</c:v>
                </c:pt>
                <c:pt idx="297">
                  <c:v>36356</c:v>
                </c:pt>
                <c:pt idx="298">
                  <c:v>36326</c:v>
                </c:pt>
                <c:pt idx="299">
                  <c:v>36295</c:v>
                </c:pt>
                <c:pt idx="300">
                  <c:v>36265</c:v>
                </c:pt>
                <c:pt idx="301">
                  <c:v>36234</c:v>
                </c:pt>
                <c:pt idx="302">
                  <c:v>36206</c:v>
                </c:pt>
                <c:pt idx="303">
                  <c:v>36175</c:v>
                </c:pt>
              </c:numCache>
            </c:numRef>
          </c:xVal>
          <c:yVal>
            <c:numRef>
              <c:f>Euribor!$C$2:$C$305</c:f>
              <c:numCache>
                <c:formatCode>0.00</c:formatCode>
                <c:ptCount val="304"/>
                <c:pt idx="0">
                  <c:v>3.8958333333333339</c:v>
                </c:pt>
                <c:pt idx="1">
                  <c:v>3.9195000000000007</c:v>
                </c:pt>
                <c:pt idx="2">
                  <c:v>3.9200000000000008</c:v>
                </c:pt>
                <c:pt idx="3">
                  <c:v>3.9204761904761911</c:v>
                </c:pt>
                <c:pt idx="4">
                  <c:v>3.9310526315789471</c:v>
                </c:pt>
                <c:pt idx="5">
                  <c:v>3.9672727272727268</c:v>
                </c:pt>
                <c:pt idx="6">
                  <c:v>3.9710000000000001</c:v>
                </c:pt>
                <c:pt idx="7">
                  <c:v>3.88</c:v>
                </c:pt>
                <c:pt idx="8">
                  <c:v>3.78</c:v>
                </c:pt>
                <c:pt idx="9">
                  <c:v>3.6720000000000002</c:v>
                </c:pt>
                <c:pt idx="10">
                  <c:v>3.536</c:v>
                </c:pt>
                <c:pt idx="11">
                  <c:v>3.3719999999999999</c:v>
                </c:pt>
                <c:pt idx="12">
                  <c:v>3.1789999999999998</c:v>
                </c:pt>
                <c:pt idx="13">
                  <c:v>2.9180000000000001</c:v>
                </c:pt>
                <c:pt idx="14">
                  <c:v>2.64</c:v>
                </c:pt>
                <c:pt idx="15">
                  <c:v>2.3450000000000002</c:v>
                </c:pt>
                <c:pt idx="16">
                  <c:v>2.0630000000000002</c:v>
                </c:pt>
                <c:pt idx="17">
                  <c:v>1.825</c:v>
                </c:pt>
                <c:pt idx="18">
                  <c:v>1.4279999999999999</c:v>
                </c:pt>
                <c:pt idx="19">
                  <c:v>1.0109999999999999</c:v>
                </c:pt>
                <c:pt idx="20">
                  <c:v>0.39500000000000002</c:v>
                </c:pt>
                <c:pt idx="21">
                  <c:v>3.6999999999999998E-2</c:v>
                </c:pt>
                <c:pt idx="22">
                  <c:v>-0.23899999999999999</c:v>
                </c:pt>
                <c:pt idx="23">
                  <c:v>-0.38600000000000001</c:v>
                </c:pt>
                <c:pt idx="24">
                  <c:v>-0.44800000000000001</c:v>
                </c:pt>
                <c:pt idx="25">
                  <c:v>-0.495</c:v>
                </c:pt>
                <c:pt idx="26">
                  <c:v>-0.53200000000000003</c:v>
                </c:pt>
                <c:pt idx="27">
                  <c:v>-0.56000000000000005</c:v>
                </c:pt>
                <c:pt idx="28">
                  <c:v>-0.58199999999999996</c:v>
                </c:pt>
                <c:pt idx="29">
                  <c:v>-0.56699999999999995</c:v>
                </c:pt>
                <c:pt idx="30">
                  <c:v>-0.55000000000000004</c:v>
                </c:pt>
                <c:pt idx="31">
                  <c:v>-0.54500000000000004</c:v>
                </c:pt>
                <c:pt idx="32">
                  <c:v>-0.54800000000000004</c:v>
                </c:pt>
                <c:pt idx="33">
                  <c:v>-0.54500000000000004</c:v>
                </c:pt>
                <c:pt idx="34">
                  <c:v>-0.54300000000000004</c:v>
                </c:pt>
                <c:pt idx="35">
                  <c:v>-0.54</c:v>
                </c:pt>
                <c:pt idx="36">
                  <c:v>-0.53800000000000003</c:v>
                </c:pt>
                <c:pt idx="37">
                  <c:v>-0.53900000000000003</c:v>
                </c:pt>
                <c:pt idx="38">
                  <c:v>-0.54100000000000004</c:v>
                </c:pt>
                <c:pt idx="39">
                  <c:v>-0.54700000000000004</c:v>
                </c:pt>
                <c:pt idx="40">
                  <c:v>-0.53800000000000003</c:v>
                </c:pt>
                <c:pt idx="41">
                  <c:v>-0.52100000000000002</c:v>
                </c:pt>
                <c:pt idx="42">
                  <c:v>-0.50900000000000001</c:v>
                </c:pt>
                <c:pt idx="43">
                  <c:v>-0.49099999999999999</c:v>
                </c:pt>
                <c:pt idx="44">
                  <c:v>-0.48</c:v>
                </c:pt>
                <c:pt idx="45">
                  <c:v>-0.44400000000000001</c:v>
                </c:pt>
                <c:pt idx="46">
                  <c:v>-0.376</c:v>
                </c:pt>
                <c:pt idx="47">
                  <c:v>-0.27200000000000002</c:v>
                </c:pt>
                <c:pt idx="48">
                  <c:v>-0.254</c:v>
                </c:pt>
                <c:pt idx="49">
                  <c:v>-0.41699999999999998</c:v>
                </c:pt>
                <c:pt idx="50">
                  <c:v>-0.40899999999999997</c:v>
                </c:pt>
                <c:pt idx="51">
                  <c:v>-0.39100000000000001</c:v>
                </c:pt>
                <c:pt idx="52">
                  <c:v>-0.39500000000000002</c:v>
                </c:pt>
                <c:pt idx="53">
                  <c:v>-0.40100000000000002</c:v>
                </c:pt>
                <c:pt idx="54">
                  <c:v>-0.41299999999999998</c:v>
                </c:pt>
                <c:pt idx="55">
                  <c:v>-0.41799999999999998</c:v>
                </c:pt>
                <c:pt idx="56">
                  <c:v>-0.40799999999999997</c:v>
                </c:pt>
                <c:pt idx="57">
                  <c:v>-0.36499999999999999</c:v>
                </c:pt>
                <c:pt idx="58">
                  <c:v>-0.32900000000000001</c:v>
                </c:pt>
                <c:pt idx="59">
                  <c:v>-0.312</c:v>
                </c:pt>
                <c:pt idx="60">
                  <c:v>-0.31</c:v>
                </c:pt>
                <c:pt idx="61">
                  <c:v>-0.309</c:v>
                </c:pt>
                <c:pt idx="62">
                  <c:v>-0.308</c:v>
                </c:pt>
                <c:pt idx="63">
                  <c:v>-0.308</c:v>
                </c:pt>
                <c:pt idx="64">
                  <c:v>-0.312</c:v>
                </c:pt>
                <c:pt idx="65">
                  <c:v>-0.316</c:v>
                </c:pt>
                <c:pt idx="66">
                  <c:v>-0.318</c:v>
                </c:pt>
                <c:pt idx="67">
                  <c:v>-0.31900000000000001</c:v>
                </c:pt>
                <c:pt idx="68">
                  <c:v>-0.31900000000000001</c:v>
                </c:pt>
                <c:pt idx="69">
                  <c:v>-0.32100000000000001</c:v>
                </c:pt>
                <c:pt idx="70">
                  <c:v>-0.32200000000000001</c:v>
                </c:pt>
                <c:pt idx="71">
                  <c:v>-0.32500000000000001</c:v>
                </c:pt>
                <c:pt idx="72">
                  <c:v>-0.32800000000000001</c:v>
                </c:pt>
                <c:pt idx="73">
                  <c:v>-0.32800000000000001</c:v>
                </c:pt>
                <c:pt idx="74">
                  <c:v>-0.32800000000000001</c:v>
                </c:pt>
                <c:pt idx="75">
                  <c:v>-0.32800000000000001</c:v>
                </c:pt>
                <c:pt idx="76">
                  <c:v>-0.32800000000000001</c:v>
                </c:pt>
                <c:pt idx="77">
                  <c:v>-0.32900000000000001</c:v>
                </c:pt>
                <c:pt idx="78">
                  <c:v>-0.33</c:v>
                </c:pt>
                <c:pt idx="79">
                  <c:v>-0.32900000000000001</c:v>
                </c:pt>
                <c:pt idx="80">
                  <c:v>-0.32900000000000001</c:v>
                </c:pt>
                <c:pt idx="81">
                  <c:v>-0.33</c:v>
                </c:pt>
                <c:pt idx="82">
                  <c:v>-0.33</c:v>
                </c:pt>
                <c:pt idx="83">
                  <c:v>-0.32900000000000001</c:v>
                </c:pt>
                <c:pt idx="84">
                  <c:v>-0.33</c:v>
                </c:pt>
                <c:pt idx="85">
                  <c:v>-0.33</c:v>
                </c:pt>
                <c:pt idx="86">
                  <c:v>-0.32900000000000001</c:v>
                </c:pt>
                <c:pt idx="87">
                  <c:v>-0.32600000000000001</c:v>
                </c:pt>
                <c:pt idx="88">
                  <c:v>-0.316</c:v>
                </c:pt>
                <c:pt idx="89">
                  <c:v>-0.313</c:v>
                </c:pt>
                <c:pt idx="90">
                  <c:v>-0.309</c:v>
                </c:pt>
                <c:pt idx="91">
                  <c:v>-0.30199999999999999</c:v>
                </c:pt>
                <c:pt idx="92">
                  <c:v>-0.29799999999999999</c:v>
                </c:pt>
                <c:pt idx="93">
                  <c:v>-0.29399999999999998</c:v>
                </c:pt>
                <c:pt idx="94">
                  <c:v>-0.26800000000000002</c:v>
                </c:pt>
                <c:pt idx="95">
                  <c:v>-0.25700000000000001</c:v>
                </c:pt>
                <c:pt idx="96">
                  <c:v>-0.249</c:v>
                </c:pt>
                <c:pt idx="97">
                  <c:v>-0.22900000000000001</c:v>
                </c:pt>
                <c:pt idx="98">
                  <c:v>-0.184</c:v>
                </c:pt>
                <c:pt idx="99">
                  <c:v>-0.14599999999999999</c:v>
                </c:pt>
                <c:pt idx="100">
                  <c:v>-0.126</c:v>
                </c:pt>
                <c:pt idx="101">
                  <c:v>-8.7999999999999995E-2</c:v>
                </c:pt>
                <c:pt idx="102">
                  <c:v>-5.3999999999999999E-2</c:v>
                </c:pt>
                <c:pt idx="103">
                  <c:v>-3.6999999999999998E-2</c:v>
                </c:pt>
                <c:pt idx="104">
                  <c:v>-2.8000000000000001E-2</c:v>
                </c:pt>
                <c:pt idx="105">
                  <c:v>-1.9E-2</c:v>
                </c:pt>
                <c:pt idx="106">
                  <c:v>-1.4E-2</c:v>
                </c:pt>
                <c:pt idx="107">
                  <c:v>-0.01</c:v>
                </c:pt>
                <c:pt idx="108">
                  <c:v>5.0000000000000001E-3</c:v>
                </c:pt>
                <c:pt idx="109">
                  <c:v>2.7E-2</c:v>
                </c:pt>
                <c:pt idx="110">
                  <c:v>4.8000000000000001E-2</c:v>
                </c:pt>
                <c:pt idx="111">
                  <c:v>6.3E-2</c:v>
                </c:pt>
                <c:pt idx="112">
                  <c:v>8.1000000000000003E-2</c:v>
                </c:pt>
                <c:pt idx="113">
                  <c:v>8.1000000000000003E-2</c:v>
                </c:pt>
                <c:pt idx="114">
                  <c:v>8.3000000000000004E-2</c:v>
                </c:pt>
                <c:pt idx="115">
                  <c:v>9.7000000000000003E-2</c:v>
                </c:pt>
                <c:pt idx="116">
                  <c:v>0.192</c:v>
                </c:pt>
                <c:pt idx="117">
                  <c:v>0.20499999999999999</c:v>
                </c:pt>
                <c:pt idx="118">
                  <c:v>0.24099999999999999</c:v>
                </c:pt>
                <c:pt idx="119">
                  <c:v>0.32500000000000001</c:v>
                </c:pt>
                <c:pt idx="120">
                  <c:v>0.33</c:v>
                </c:pt>
                <c:pt idx="121">
                  <c:v>0.30499999999999999</c:v>
                </c:pt>
                <c:pt idx="122">
                  <c:v>0.28799999999999998</c:v>
                </c:pt>
                <c:pt idx="123">
                  <c:v>0.29199999999999998</c:v>
                </c:pt>
                <c:pt idx="124">
                  <c:v>0.27200000000000002</c:v>
                </c:pt>
                <c:pt idx="125">
                  <c:v>0.223</c:v>
                </c:pt>
                <c:pt idx="126">
                  <c:v>0.22600000000000001</c:v>
                </c:pt>
                <c:pt idx="127">
                  <c:v>0.223</c:v>
                </c:pt>
                <c:pt idx="128">
                  <c:v>0.22600000000000001</c:v>
                </c:pt>
                <c:pt idx="129">
                  <c:v>0.221</c:v>
                </c:pt>
                <c:pt idx="130">
                  <c:v>0.21</c:v>
                </c:pt>
                <c:pt idx="131">
                  <c:v>0.20100000000000001</c:v>
                </c:pt>
                <c:pt idx="132">
                  <c:v>0.20899999999999999</c:v>
                </c:pt>
                <c:pt idx="133">
                  <c:v>0.20599999999999999</c:v>
                </c:pt>
                <c:pt idx="134">
                  <c:v>0.223</c:v>
                </c:pt>
                <c:pt idx="135">
                  <c:v>0.20499999999999999</c:v>
                </c:pt>
                <c:pt idx="136">
                  <c:v>0.185</c:v>
                </c:pt>
                <c:pt idx="137">
                  <c:v>0.192</c:v>
                </c:pt>
                <c:pt idx="138">
                  <c:v>0.20799999999999999</c:v>
                </c:pt>
                <c:pt idx="139">
                  <c:v>0.246</c:v>
                </c:pt>
                <c:pt idx="140">
                  <c:v>0.33200000000000002</c:v>
                </c:pt>
                <c:pt idx="141">
                  <c:v>0.497</c:v>
                </c:pt>
                <c:pt idx="142">
                  <c:v>0.65900000000000003</c:v>
                </c:pt>
                <c:pt idx="143">
                  <c:v>0.68500000000000005</c:v>
                </c:pt>
                <c:pt idx="144">
                  <c:v>0.74399999999999999</c:v>
                </c:pt>
                <c:pt idx="145">
                  <c:v>0.85799999999999998</c:v>
                </c:pt>
                <c:pt idx="146">
                  <c:v>1.048</c:v>
                </c:pt>
                <c:pt idx="147">
                  <c:v>1.222</c:v>
                </c:pt>
                <c:pt idx="148">
                  <c:v>1.4259999999999999</c:v>
                </c:pt>
                <c:pt idx="149">
                  <c:v>1.4850000000000001</c:v>
                </c:pt>
                <c:pt idx="150">
                  <c:v>1.5760000000000001</c:v>
                </c:pt>
                <c:pt idx="151">
                  <c:v>1.536</c:v>
                </c:pt>
                <c:pt idx="152">
                  <c:v>1.552</c:v>
                </c:pt>
                <c:pt idx="153">
                  <c:v>1.5980000000000001</c:v>
                </c:pt>
                <c:pt idx="154">
                  <c:v>1.4890000000000001</c:v>
                </c:pt>
                <c:pt idx="155">
                  <c:v>1.425</c:v>
                </c:pt>
                <c:pt idx="156">
                  <c:v>1.321</c:v>
                </c:pt>
                <c:pt idx="157">
                  <c:v>1.1759999999999999</c:v>
                </c:pt>
                <c:pt idx="158">
                  <c:v>1.087</c:v>
                </c:pt>
                <c:pt idx="159">
                  <c:v>1.0169999999999999</c:v>
                </c:pt>
                <c:pt idx="160">
                  <c:v>1.022</c:v>
                </c:pt>
                <c:pt idx="161">
                  <c:v>1.042</c:v>
                </c:pt>
                <c:pt idx="162">
                  <c:v>0.998</c:v>
                </c:pt>
                <c:pt idx="163">
                  <c:v>0.88</c:v>
                </c:pt>
                <c:pt idx="164">
                  <c:v>0.89600000000000002</c:v>
                </c:pt>
                <c:pt idx="165">
                  <c:v>0.84899999999999998</c:v>
                </c:pt>
                <c:pt idx="166">
                  <c:v>0.72799999999999998</c:v>
                </c:pt>
                <c:pt idx="167">
                  <c:v>0.68700000000000006</c:v>
                </c:pt>
                <c:pt idx="168">
                  <c:v>0.64500000000000002</c:v>
                </c:pt>
                <c:pt idx="169">
                  <c:v>0.64500000000000002</c:v>
                </c:pt>
                <c:pt idx="170">
                  <c:v>0.66200000000000003</c:v>
                </c:pt>
                <c:pt idx="171">
                  <c:v>0.68</c:v>
                </c:pt>
                <c:pt idx="172">
                  <c:v>0.71299999999999997</c:v>
                </c:pt>
                <c:pt idx="173">
                  <c:v>0.71599999999999997</c:v>
                </c:pt>
                <c:pt idx="174">
                  <c:v>0.73799999999999999</c:v>
                </c:pt>
                <c:pt idx="175">
                  <c:v>0.77200000000000002</c:v>
                </c:pt>
                <c:pt idx="176">
                  <c:v>0.86</c:v>
                </c:pt>
                <c:pt idx="177">
                  <c:v>0.97499999999999998</c:v>
                </c:pt>
                <c:pt idx="178">
                  <c:v>1.2230000000000001</c:v>
                </c:pt>
                <c:pt idx="179">
                  <c:v>1.282</c:v>
                </c:pt>
                <c:pt idx="180">
                  <c:v>1.4219999999999999</c:v>
                </c:pt>
                <c:pt idx="181">
                  <c:v>1.635</c:v>
                </c:pt>
                <c:pt idx="182">
                  <c:v>1.9430000000000001</c:v>
                </c:pt>
                <c:pt idx="183">
                  <c:v>2.4569999999999999</c:v>
                </c:pt>
                <c:pt idx="184">
                  <c:v>3.2930000000000001</c:v>
                </c:pt>
                <c:pt idx="185">
                  <c:v>4.2380000000000004</c:v>
                </c:pt>
                <c:pt idx="186">
                  <c:v>5.1130000000000004</c:v>
                </c:pt>
                <c:pt idx="187">
                  <c:v>5.0190000000000001</c:v>
                </c:pt>
                <c:pt idx="188">
                  <c:v>4.9649999999999999</c:v>
                </c:pt>
                <c:pt idx="189">
                  <c:v>4.9610000000000003</c:v>
                </c:pt>
                <c:pt idx="190">
                  <c:v>4.9409999999999998</c:v>
                </c:pt>
                <c:pt idx="191">
                  <c:v>4.8570000000000002</c:v>
                </c:pt>
                <c:pt idx="192">
                  <c:v>4.7839999999999998</c:v>
                </c:pt>
                <c:pt idx="193">
                  <c:v>4.5960000000000001</c:v>
                </c:pt>
                <c:pt idx="194">
                  <c:v>4.3620000000000001</c:v>
                </c:pt>
                <c:pt idx="195">
                  <c:v>4.4820000000000002</c:v>
                </c:pt>
                <c:pt idx="196">
                  <c:v>4.8479999999999999</c:v>
                </c:pt>
                <c:pt idx="197">
                  <c:v>4.6390000000000002</c:v>
                </c:pt>
                <c:pt idx="198">
                  <c:v>4.6870000000000003</c:v>
                </c:pt>
                <c:pt idx="199">
                  <c:v>4.742</c:v>
                </c:pt>
                <c:pt idx="200">
                  <c:v>4.5439999999999996</c:v>
                </c:pt>
                <c:pt idx="201">
                  <c:v>4.2160000000000002</c:v>
                </c:pt>
                <c:pt idx="202">
                  <c:v>4.1479999999999997</c:v>
                </c:pt>
                <c:pt idx="203">
                  <c:v>4.0709999999999997</c:v>
                </c:pt>
                <c:pt idx="204">
                  <c:v>3.9750000000000001</c:v>
                </c:pt>
                <c:pt idx="205">
                  <c:v>3.891</c:v>
                </c:pt>
                <c:pt idx="206">
                  <c:v>3.8180000000000001</c:v>
                </c:pt>
                <c:pt idx="207">
                  <c:v>3.7519999999999998</c:v>
                </c:pt>
                <c:pt idx="208">
                  <c:v>3.6840000000000002</c:v>
                </c:pt>
                <c:pt idx="209">
                  <c:v>3.597</c:v>
                </c:pt>
                <c:pt idx="210">
                  <c:v>3.5019999999999998</c:v>
                </c:pt>
                <c:pt idx="211">
                  <c:v>3.335</c:v>
                </c:pt>
                <c:pt idx="212">
                  <c:v>3.226</c:v>
                </c:pt>
                <c:pt idx="213">
                  <c:v>3.1019999999999999</c:v>
                </c:pt>
                <c:pt idx="214">
                  <c:v>2.9860000000000002</c:v>
                </c:pt>
                <c:pt idx="215">
                  <c:v>2.8889999999999998</c:v>
                </c:pt>
                <c:pt idx="216">
                  <c:v>2.794</c:v>
                </c:pt>
                <c:pt idx="217">
                  <c:v>2.7229999999999999</c:v>
                </c:pt>
                <c:pt idx="218">
                  <c:v>2.6</c:v>
                </c:pt>
                <c:pt idx="219">
                  <c:v>2.5129999999999999</c:v>
                </c:pt>
                <c:pt idx="220">
                  <c:v>2.4729999999999999</c:v>
                </c:pt>
                <c:pt idx="221">
                  <c:v>2.3610000000000002</c:v>
                </c:pt>
                <c:pt idx="222">
                  <c:v>2.1970000000000001</c:v>
                </c:pt>
                <c:pt idx="223">
                  <c:v>2.1389999999999998</c:v>
                </c:pt>
                <c:pt idx="224">
                  <c:v>2.1320000000000001</c:v>
                </c:pt>
                <c:pt idx="225">
                  <c:v>2.1190000000000002</c:v>
                </c:pt>
                <c:pt idx="226">
                  <c:v>2.1110000000000002</c:v>
                </c:pt>
                <c:pt idx="227">
                  <c:v>2.1259999999999999</c:v>
                </c:pt>
                <c:pt idx="228">
                  <c:v>2.137</c:v>
                </c:pt>
                <c:pt idx="229">
                  <c:v>2.137</c:v>
                </c:pt>
                <c:pt idx="230">
                  <c:v>2.1379999999999999</c:v>
                </c:pt>
                <c:pt idx="231">
                  <c:v>2.145</c:v>
                </c:pt>
                <c:pt idx="232">
                  <c:v>2.173</c:v>
                </c:pt>
                <c:pt idx="233">
                  <c:v>2.17</c:v>
                </c:pt>
                <c:pt idx="234">
                  <c:v>2.1469999999999998</c:v>
                </c:pt>
                <c:pt idx="235">
                  <c:v>2.1190000000000002</c:v>
                </c:pt>
                <c:pt idx="236">
                  <c:v>2.1139999999999999</c:v>
                </c:pt>
                <c:pt idx="237">
                  <c:v>2.1160000000000001</c:v>
                </c:pt>
                <c:pt idx="238">
                  <c:v>2.113</c:v>
                </c:pt>
                <c:pt idx="239">
                  <c:v>2.0859999999999999</c:v>
                </c:pt>
                <c:pt idx="240">
                  <c:v>2.0489999999999999</c:v>
                </c:pt>
                <c:pt idx="241">
                  <c:v>2.0289999999999999</c:v>
                </c:pt>
                <c:pt idx="242">
                  <c:v>2.0710000000000002</c:v>
                </c:pt>
                <c:pt idx="243">
                  <c:v>2.089</c:v>
                </c:pt>
                <c:pt idx="244">
                  <c:v>2.149</c:v>
                </c:pt>
                <c:pt idx="245">
                  <c:v>2.1589999999999998</c:v>
                </c:pt>
                <c:pt idx="246">
                  <c:v>2.1440000000000001</c:v>
                </c:pt>
                <c:pt idx="247">
                  <c:v>2.1469999999999998</c:v>
                </c:pt>
                <c:pt idx="248">
                  <c:v>2.14</c:v>
                </c:pt>
                <c:pt idx="249">
                  <c:v>2.13</c:v>
                </c:pt>
                <c:pt idx="250">
                  <c:v>2.1520000000000001</c:v>
                </c:pt>
                <c:pt idx="251">
                  <c:v>2.4009999999999998</c:v>
                </c:pt>
                <c:pt idx="252">
                  <c:v>2.5329999999999999</c:v>
                </c:pt>
                <c:pt idx="253">
                  <c:v>2.5299999999999998</c:v>
                </c:pt>
                <c:pt idx="254">
                  <c:v>2.6869999999999998</c:v>
                </c:pt>
                <c:pt idx="255">
                  <c:v>2.8319999999999999</c:v>
                </c:pt>
                <c:pt idx="256">
                  <c:v>2.9409999999999998</c:v>
                </c:pt>
                <c:pt idx="257">
                  <c:v>3.1240000000000001</c:v>
                </c:pt>
                <c:pt idx="258">
                  <c:v>3.2610000000000001</c:v>
                </c:pt>
                <c:pt idx="259">
                  <c:v>3.31</c:v>
                </c:pt>
                <c:pt idx="260">
                  <c:v>3.3519999999999999</c:v>
                </c:pt>
                <c:pt idx="261">
                  <c:v>3.41</c:v>
                </c:pt>
                <c:pt idx="262">
                  <c:v>3.464</c:v>
                </c:pt>
                <c:pt idx="263">
                  <c:v>3.4670000000000001</c:v>
                </c:pt>
                <c:pt idx="264">
                  <c:v>3.407</c:v>
                </c:pt>
                <c:pt idx="265">
                  <c:v>3.391</c:v>
                </c:pt>
                <c:pt idx="266">
                  <c:v>3.3570000000000002</c:v>
                </c:pt>
                <c:pt idx="267">
                  <c:v>3.339</c:v>
                </c:pt>
                <c:pt idx="268">
                  <c:v>3.3450000000000002</c:v>
                </c:pt>
                <c:pt idx="269">
                  <c:v>3.3860000000000001</c:v>
                </c:pt>
                <c:pt idx="270">
                  <c:v>3.6</c:v>
                </c:pt>
                <c:pt idx="271">
                  <c:v>3.9830000000000001</c:v>
                </c:pt>
                <c:pt idx="272">
                  <c:v>4.3540000000000001</c:v>
                </c:pt>
                <c:pt idx="273">
                  <c:v>4.4669999999999996</c:v>
                </c:pt>
                <c:pt idx="274">
                  <c:v>4.4539999999999997</c:v>
                </c:pt>
                <c:pt idx="275">
                  <c:v>4.6440000000000001</c:v>
                </c:pt>
                <c:pt idx="276">
                  <c:v>4.6820000000000004</c:v>
                </c:pt>
                <c:pt idx="277">
                  <c:v>4.7089999999999996</c:v>
                </c:pt>
                <c:pt idx="278">
                  <c:v>4.7560000000000002</c:v>
                </c:pt>
                <c:pt idx="279">
                  <c:v>4.7709999999999999</c:v>
                </c:pt>
                <c:pt idx="280">
                  <c:v>4.9390000000000001</c:v>
                </c:pt>
                <c:pt idx="281">
                  <c:v>5.0919999999999996</c:v>
                </c:pt>
                <c:pt idx="282">
                  <c:v>5.0410000000000004</c:v>
                </c:pt>
                <c:pt idx="283">
                  <c:v>4.8529999999999998</c:v>
                </c:pt>
                <c:pt idx="284">
                  <c:v>4.7770000000000001</c:v>
                </c:pt>
                <c:pt idx="285">
                  <c:v>4.5830000000000002</c:v>
                </c:pt>
                <c:pt idx="286">
                  <c:v>4.5019999999999998</c:v>
                </c:pt>
                <c:pt idx="287">
                  <c:v>4.3620000000000001</c:v>
                </c:pt>
                <c:pt idx="288">
                  <c:v>3.9249999999999998</c:v>
                </c:pt>
                <c:pt idx="289">
                  <c:v>3.7469999999999999</c:v>
                </c:pt>
                <c:pt idx="290">
                  <c:v>3.5369999999999999</c:v>
                </c:pt>
                <c:pt idx="291">
                  <c:v>3.343</c:v>
                </c:pt>
                <c:pt idx="292">
                  <c:v>3.4460000000000002</c:v>
                </c:pt>
                <c:pt idx="293">
                  <c:v>3.468</c:v>
                </c:pt>
                <c:pt idx="294">
                  <c:v>3.3759999999999999</c:v>
                </c:pt>
                <c:pt idx="295">
                  <c:v>2.7269999999999999</c:v>
                </c:pt>
                <c:pt idx="296">
                  <c:v>2.6949999999999998</c:v>
                </c:pt>
                <c:pt idx="297">
                  <c:v>2.6760000000000002</c:v>
                </c:pt>
                <c:pt idx="298">
                  <c:v>2.6269999999999998</c:v>
                </c:pt>
                <c:pt idx="299">
                  <c:v>2.5790000000000002</c:v>
                </c:pt>
                <c:pt idx="300">
                  <c:v>2.6960000000000002</c:v>
                </c:pt>
                <c:pt idx="301">
                  <c:v>3.0470000000000002</c:v>
                </c:pt>
                <c:pt idx="302">
                  <c:v>3.093</c:v>
                </c:pt>
                <c:pt idx="303">
                  <c:v>3.137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3AFF-4885-9FB5-D79EEE4FEEE9}"/>
            </c:ext>
          </c:extLst>
        </c:ser>
        <c:ser>
          <c:idx val="2"/>
          <c:order val="2"/>
          <c:tx>
            <c:strRef>
              <c:f>Euribor!$D$1</c:f>
              <c:strCache>
                <c:ptCount val="1"/>
                <c:pt idx="0">
                  <c:v>Massimo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Euribor!$A$2:$A$305</c:f>
              <c:numCache>
                <c:formatCode>m/d/yyyy</c:formatCode>
                <c:ptCount val="304"/>
                <c:pt idx="0">
                  <c:v>45397</c:v>
                </c:pt>
                <c:pt idx="1">
                  <c:v>45366</c:v>
                </c:pt>
                <c:pt idx="2">
                  <c:v>45337</c:v>
                </c:pt>
                <c:pt idx="3">
                  <c:v>45306</c:v>
                </c:pt>
                <c:pt idx="4">
                  <c:v>45275</c:v>
                </c:pt>
                <c:pt idx="5">
                  <c:v>45245</c:v>
                </c:pt>
                <c:pt idx="6">
                  <c:v>45214</c:v>
                </c:pt>
                <c:pt idx="7">
                  <c:v>45184</c:v>
                </c:pt>
                <c:pt idx="8">
                  <c:v>45153</c:v>
                </c:pt>
                <c:pt idx="9">
                  <c:v>45122</c:v>
                </c:pt>
                <c:pt idx="10">
                  <c:v>45092</c:v>
                </c:pt>
                <c:pt idx="11">
                  <c:v>45061</c:v>
                </c:pt>
                <c:pt idx="12">
                  <c:v>45031</c:v>
                </c:pt>
                <c:pt idx="13">
                  <c:v>45000</c:v>
                </c:pt>
                <c:pt idx="14">
                  <c:v>44972</c:v>
                </c:pt>
                <c:pt idx="15">
                  <c:v>44941</c:v>
                </c:pt>
                <c:pt idx="16">
                  <c:v>44910</c:v>
                </c:pt>
                <c:pt idx="17">
                  <c:v>44880</c:v>
                </c:pt>
                <c:pt idx="18">
                  <c:v>44849</c:v>
                </c:pt>
                <c:pt idx="19">
                  <c:v>44819</c:v>
                </c:pt>
                <c:pt idx="20">
                  <c:v>44788</c:v>
                </c:pt>
                <c:pt idx="21">
                  <c:v>44757</c:v>
                </c:pt>
                <c:pt idx="22">
                  <c:v>44727</c:v>
                </c:pt>
                <c:pt idx="23">
                  <c:v>44696</c:v>
                </c:pt>
                <c:pt idx="24">
                  <c:v>44666</c:v>
                </c:pt>
                <c:pt idx="25">
                  <c:v>44635</c:v>
                </c:pt>
                <c:pt idx="26">
                  <c:v>44607</c:v>
                </c:pt>
                <c:pt idx="27">
                  <c:v>44576</c:v>
                </c:pt>
                <c:pt idx="28">
                  <c:v>44545</c:v>
                </c:pt>
                <c:pt idx="29">
                  <c:v>44515</c:v>
                </c:pt>
                <c:pt idx="30">
                  <c:v>44484</c:v>
                </c:pt>
                <c:pt idx="31">
                  <c:v>44454</c:v>
                </c:pt>
                <c:pt idx="32">
                  <c:v>44423</c:v>
                </c:pt>
                <c:pt idx="33">
                  <c:v>44392</c:v>
                </c:pt>
                <c:pt idx="34">
                  <c:v>44362</c:v>
                </c:pt>
                <c:pt idx="35">
                  <c:v>44331</c:v>
                </c:pt>
                <c:pt idx="36">
                  <c:v>44301</c:v>
                </c:pt>
                <c:pt idx="37">
                  <c:v>44270</c:v>
                </c:pt>
                <c:pt idx="38">
                  <c:v>44242</c:v>
                </c:pt>
                <c:pt idx="39">
                  <c:v>44211</c:v>
                </c:pt>
                <c:pt idx="40">
                  <c:v>44180</c:v>
                </c:pt>
                <c:pt idx="41">
                  <c:v>44150</c:v>
                </c:pt>
                <c:pt idx="42">
                  <c:v>44119</c:v>
                </c:pt>
                <c:pt idx="43">
                  <c:v>44089</c:v>
                </c:pt>
                <c:pt idx="44">
                  <c:v>44058</c:v>
                </c:pt>
                <c:pt idx="45">
                  <c:v>44027</c:v>
                </c:pt>
                <c:pt idx="46">
                  <c:v>43997</c:v>
                </c:pt>
                <c:pt idx="47">
                  <c:v>43966</c:v>
                </c:pt>
                <c:pt idx="48">
                  <c:v>43936</c:v>
                </c:pt>
                <c:pt idx="49">
                  <c:v>43905</c:v>
                </c:pt>
                <c:pt idx="50">
                  <c:v>43876</c:v>
                </c:pt>
                <c:pt idx="51">
                  <c:v>43845</c:v>
                </c:pt>
                <c:pt idx="52">
                  <c:v>43814</c:v>
                </c:pt>
                <c:pt idx="53">
                  <c:v>43784</c:v>
                </c:pt>
                <c:pt idx="54">
                  <c:v>43753</c:v>
                </c:pt>
                <c:pt idx="55">
                  <c:v>43723</c:v>
                </c:pt>
                <c:pt idx="56">
                  <c:v>43692</c:v>
                </c:pt>
                <c:pt idx="57">
                  <c:v>43661</c:v>
                </c:pt>
                <c:pt idx="58">
                  <c:v>43631</c:v>
                </c:pt>
                <c:pt idx="59">
                  <c:v>43600</c:v>
                </c:pt>
                <c:pt idx="60">
                  <c:v>43570</c:v>
                </c:pt>
                <c:pt idx="61">
                  <c:v>43539</c:v>
                </c:pt>
                <c:pt idx="62">
                  <c:v>43511</c:v>
                </c:pt>
                <c:pt idx="63">
                  <c:v>43480</c:v>
                </c:pt>
                <c:pt idx="64">
                  <c:v>43449</c:v>
                </c:pt>
                <c:pt idx="65">
                  <c:v>43419</c:v>
                </c:pt>
                <c:pt idx="66">
                  <c:v>43388</c:v>
                </c:pt>
                <c:pt idx="67">
                  <c:v>43358</c:v>
                </c:pt>
                <c:pt idx="68">
                  <c:v>43327</c:v>
                </c:pt>
                <c:pt idx="69">
                  <c:v>43296</c:v>
                </c:pt>
                <c:pt idx="70">
                  <c:v>43266</c:v>
                </c:pt>
                <c:pt idx="71">
                  <c:v>43235</c:v>
                </c:pt>
                <c:pt idx="72">
                  <c:v>43205</c:v>
                </c:pt>
                <c:pt idx="73">
                  <c:v>43174</c:v>
                </c:pt>
                <c:pt idx="74">
                  <c:v>43146</c:v>
                </c:pt>
                <c:pt idx="75">
                  <c:v>43115</c:v>
                </c:pt>
                <c:pt idx="76">
                  <c:v>43084</c:v>
                </c:pt>
                <c:pt idx="77">
                  <c:v>43054</c:v>
                </c:pt>
                <c:pt idx="78">
                  <c:v>43023</c:v>
                </c:pt>
                <c:pt idx="79">
                  <c:v>42993</c:v>
                </c:pt>
                <c:pt idx="80">
                  <c:v>42962</c:v>
                </c:pt>
                <c:pt idx="81">
                  <c:v>42931</c:v>
                </c:pt>
                <c:pt idx="82">
                  <c:v>42901</c:v>
                </c:pt>
                <c:pt idx="83">
                  <c:v>42870</c:v>
                </c:pt>
                <c:pt idx="84">
                  <c:v>42840</c:v>
                </c:pt>
                <c:pt idx="85">
                  <c:v>42809</c:v>
                </c:pt>
                <c:pt idx="86">
                  <c:v>42781</c:v>
                </c:pt>
                <c:pt idx="87">
                  <c:v>42750</c:v>
                </c:pt>
                <c:pt idx="88">
                  <c:v>42719</c:v>
                </c:pt>
                <c:pt idx="89">
                  <c:v>42689</c:v>
                </c:pt>
                <c:pt idx="90">
                  <c:v>42658</c:v>
                </c:pt>
                <c:pt idx="91">
                  <c:v>42628</c:v>
                </c:pt>
                <c:pt idx="92">
                  <c:v>42597</c:v>
                </c:pt>
                <c:pt idx="93">
                  <c:v>42566</c:v>
                </c:pt>
                <c:pt idx="94">
                  <c:v>42536</c:v>
                </c:pt>
                <c:pt idx="95">
                  <c:v>42505</c:v>
                </c:pt>
                <c:pt idx="96">
                  <c:v>42475</c:v>
                </c:pt>
                <c:pt idx="97">
                  <c:v>42444</c:v>
                </c:pt>
                <c:pt idx="98">
                  <c:v>42415</c:v>
                </c:pt>
                <c:pt idx="99">
                  <c:v>42384</c:v>
                </c:pt>
                <c:pt idx="100">
                  <c:v>42353</c:v>
                </c:pt>
                <c:pt idx="101">
                  <c:v>42323</c:v>
                </c:pt>
                <c:pt idx="102">
                  <c:v>42292</c:v>
                </c:pt>
                <c:pt idx="103">
                  <c:v>42262</c:v>
                </c:pt>
                <c:pt idx="104">
                  <c:v>42231</c:v>
                </c:pt>
                <c:pt idx="105">
                  <c:v>42200</c:v>
                </c:pt>
                <c:pt idx="106">
                  <c:v>42170</c:v>
                </c:pt>
                <c:pt idx="107">
                  <c:v>42139</c:v>
                </c:pt>
                <c:pt idx="108">
                  <c:v>42109</c:v>
                </c:pt>
                <c:pt idx="109">
                  <c:v>42078</c:v>
                </c:pt>
                <c:pt idx="110">
                  <c:v>42050</c:v>
                </c:pt>
                <c:pt idx="111">
                  <c:v>42019</c:v>
                </c:pt>
                <c:pt idx="112">
                  <c:v>41988</c:v>
                </c:pt>
                <c:pt idx="113">
                  <c:v>41958</c:v>
                </c:pt>
                <c:pt idx="114">
                  <c:v>41927</c:v>
                </c:pt>
                <c:pt idx="115">
                  <c:v>41897</c:v>
                </c:pt>
                <c:pt idx="116">
                  <c:v>41866</c:v>
                </c:pt>
                <c:pt idx="117">
                  <c:v>41835</c:v>
                </c:pt>
                <c:pt idx="118">
                  <c:v>41805</c:v>
                </c:pt>
                <c:pt idx="119">
                  <c:v>41774</c:v>
                </c:pt>
                <c:pt idx="120">
                  <c:v>41744</c:v>
                </c:pt>
                <c:pt idx="121">
                  <c:v>41713</c:v>
                </c:pt>
                <c:pt idx="122">
                  <c:v>41685</c:v>
                </c:pt>
                <c:pt idx="123">
                  <c:v>41654</c:v>
                </c:pt>
                <c:pt idx="124">
                  <c:v>41623</c:v>
                </c:pt>
                <c:pt idx="125">
                  <c:v>41593</c:v>
                </c:pt>
                <c:pt idx="126">
                  <c:v>41562</c:v>
                </c:pt>
                <c:pt idx="127">
                  <c:v>41532</c:v>
                </c:pt>
                <c:pt idx="128">
                  <c:v>41501</c:v>
                </c:pt>
                <c:pt idx="129">
                  <c:v>41470</c:v>
                </c:pt>
                <c:pt idx="130">
                  <c:v>41440</c:v>
                </c:pt>
                <c:pt idx="131">
                  <c:v>41409</c:v>
                </c:pt>
                <c:pt idx="132">
                  <c:v>41379</c:v>
                </c:pt>
                <c:pt idx="133">
                  <c:v>41348</c:v>
                </c:pt>
                <c:pt idx="134">
                  <c:v>41320</c:v>
                </c:pt>
                <c:pt idx="135">
                  <c:v>41289</c:v>
                </c:pt>
                <c:pt idx="136">
                  <c:v>41258</c:v>
                </c:pt>
                <c:pt idx="137">
                  <c:v>41228</c:v>
                </c:pt>
                <c:pt idx="138">
                  <c:v>41197</c:v>
                </c:pt>
                <c:pt idx="139">
                  <c:v>41167</c:v>
                </c:pt>
                <c:pt idx="140">
                  <c:v>41136</c:v>
                </c:pt>
                <c:pt idx="141">
                  <c:v>41105</c:v>
                </c:pt>
                <c:pt idx="142">
                  <c:v>41075</c:v>
                </c:pt>
                <c:pt idx="143">
                  <c:v>41044</c:v>
                </c:pt>
                <c:pt idx="144">
                  <c:v>41014</c:v>
                </c:pt>
                <c:pt idx="145">
                  <c:v>40983</c:v>
                </c:pt>
                <c:pt idx="146">
                  <c:v>40954</c:v>
                </c:pt>
                <c:pt idx="147">
                  <c:v>40923</c:v>
                </c:pt>
                <c:pt idx="148">
                  <c:v>40892</c:v>
                </c:pt>
                <c:pt idx="149">
                  <c:v>40862</c:v>
                </c:pt>
                <c:pt idx="150">
                  <c:v>40831</c:v>
                </c:pt>
                <c:pt idx="151">
                  <c:v>40801</c:v>
                </c:pt>
                <c:pt idx="152">
                  <c:v>40770</c:v>
                </c:pt>
                <c:pt idx="153">
                  <c:v>40739</c:v>
                </c:pt>
                <c:pt idx="154">
                  <c:v>40709</c:v>
                </c:pt>
                <c:pt idx="155">
                  <c:v>40678</c:v>
                </c:pt>
                <c:pt idx="156">
                  <c:v>40648</c:v>
                </c:pt>
                <c:pt idx="157">
                  <c:v>40617</c:v>
                </c:pt>
                <c:pt idx="158">
                  <c:v>40589</c:v>
                </c:pt>
                <c:pt idx="159">
                  <c:v>40558</c:v>
                </c:pt>
                <c:pt idx="160">
                  <c:v>40527</c:v>
                </c:pt>
                <c:pt idx="161">
                  <c:v>40497</c:v>
                </c:pt>
                <c:pt idx="162">
                  <c:v>40466</c:v>
                </c:pt>
                <c:pt idx="163">
                  <c:v>40436</c:v>
                </c:pt>
                <c:pt idx="164">
                  <c:v>40405</c:v>
                </c:pt>
                <c:pt idx="165">
                  <c:v>40374</c:v>
                </c:pt>
                <c:pt idx="166">
                  <c:v>40344</c:v>
                </c:pt>
                <c:pt idx="167">
                  <c:v>40313</c:v>
                </c:pt>
                <c:pt idx="168">
                  <c:v>40283</c:v>
                </c:pt>
                <c:pt idx="169">
                  <c:v>40252</c:v>
                </c:pt>
                <c:pt idx="170">
                  <c:v>40224</c:v>
                </c:pt>
                <c:pt idx="171">
                  <c:v>40193</c:v>
                </c:pt>
                <c:pt idx="172">
                  <c:v>40162</c:v>
                </c:pt>
                <c:pt idx="173">
                  <c:v>40132</c:v>
                </c:pt>
                <c:pt idx="174">
                  <c:v>40101</c:v>
                </c:pt>
                <c:pt idx="175">
                  <c:v>40071</c:v>
                </c:pt>
                <c:pt idx="176">
                  <c:v>40040</c:v>
                </c:pt>
                <c:pt idx="177">
                  <c:v>40009</c:v>
                </c:pt>
                <c:pt idx="178">
                  <c:v>39979</c:v>
                </c:pt>
                <c:pt idx="179">
                  <c:v>39948</c:v>
                </c:pt>
                <c:pt idx="180">
                  <c:v>39918</c:v>
                </c:pt>
                <c:pt idx="181">
                  <c:v>39887</c:v>
                </c:pt>
                <c:pt idx="182">
                  <c:v>39859</c:v>
                </c:pt>
                <c:pt idx="183">
                  <c:v>39828</c:v>
                </c:pt>
                <c:pt idx="184">
                  <c:v>39797</c:v>
                </c:pt>
                <c:pt idx="185">
                  <c:v>39767</c:v>
                </c:pt>
                <c:pt idx="186">
                  <c:v>39736</c:v>
                </c:pt>
                <c:pt idx="187">
                  <c:v>39706</c:v>
                </c:pt>
                <c:pt idx="188">
                  <c:v>39675</c:v>
                </c:pt>
                <c:pt idx="189">
                  <c:v>39644</c:v>
                </c:pt>
                <c:pt idx="190">
                  <c:v>39614</c:v>
                </c:pt>
                <c:pt idx="191">
                  <c:v>39583</c:v>
                </c:pt>
                <c:pt idx="192">
                  <c:v>39553</c:v>
                </c:pt>
                <c:pt idx="193">
                  <c:v>39522</c:v>
                </c:pt>
                <c:pt idx="194">
                  <c:v>39493</c:v>
                </c:pt>
                <c:pt idx="195">
                  <c:v>39462</c:v>
                </c:pt>
                <c:pt idx="196">
                  <c:v>39431</c:v>
                </c:pt>
                <c:pt idx="197">
                  <c:v>39401</c:v>
                </c:pt>
                <c:pt idx="198">
                  <c:v>39370</c:v>
                </c:pt>
                <c:pt idx="199">
                  <c:v>39340</c:v>
                </c:pt>
                <c:pt idx="200">
                  <c:v>39309</c:v>
                </c:pt>
                <c:pt idx="201">
                  <c:v>39278</c:v>
                </c:pt>
                <c:pt idx="202">
                  <c:v>39248</c:v>
                </c:pt>
                <c:pt idx="203">
                  <c:v>39217</c:v>
                </c:pt>
                <c:pt idx="204">
                  <c:v>39187</c:v>
                </c:pt>
                <c:pt idx="205">
                  <c:v>39156</c:v>
                </c:pt>
                <c:pt idx="206">
                  <c:v>39128</c:v>
                </c:pt>
                <c:pt idx="207">
                  <c:v>39097</c:v>
                </c:pt>
                <c:pt idx="208">
                  <c:v>39066</c:v>
                </c:pt>
                <c:pt idx="209">
                  <c:v>39036</c:v>
                </c:pt>
                <c:pt idx="210">
                  <c:v>39005</c:v>
                </c:pt>
                <c:pt idx="211">
                  <c:v>38975</c:v>
                </c:pt>
                <c:pt idx="212">
                  <c:v>38944</c:v>
                </c:pt>
                <c:pt idx="213">
                  <c:v>38913</c:v>
                </c:pt>
                <c:pt idx="214">
                  <c:v>38883</c:v>
                </c:pt>
                <c:pt idx="215">
                  <c:v>38852</c:v>
                </c:pt>
                <c:pt idx="216">
                  <c:v>38822</c:v>
                </c:pt>
                <c:pt idx="217">
                  <c:v>38791</c:v>
                </c:pt>
                <c:pt idx="218">
                  <c:v>38763</c:v>
                </c:pt>
                <c:pt idx="219">
                  <c:v>38732</c:v>
                </c:pt>
                <c:pt idx="220">
                  <c:v>38701</c:v>
                </c:pt>
                <c:pt idx="221">
                  <c:v>38671</c:v>
                </c:pt>
                <c:pt idx="222">
                  <c:v>38640</c:v>
                </c:pt>
                <c:pt idx="223">
                  <c:v>38610</c:v>
                </c:pt>
                <c:pt idx="224">
                  <c:v>38579</c:v>
                </c:pt>
                <c:pt idx="225">
                  <c:v>38548</c:v>
                </c:pt>
                <c:pt idx="226">
                  <c:v>38518</c:v>
                </c:pt>
                <c:pt idx="227">
                  <c:v>38487</c:v>
                </c:pt>
                <c:pt idx="228">
                  <c:v>38457</c:v>
                </c:pt>
                <c:pt idx="229">
                  <c:v>38426</c:v>
                </c:pt>
                <c:pt idx="230">
                  <c:v>38398</c:v>
                </c:pt>
                <c:pt idx="231">
                  <c:v>38367</c:v>
                </c:pt>
                <c:pt idx="232">
                  <c:v>38336</c:v>
                </c:pt>
                <c:pt idx="233">
                  <c:v>38306</c:v>
                </c:pt>
                <c:pt idx="234">
                  <c:v>38275</c:v>
                </c:pt>
                <c:pt idx="235">
                  <c:v>38245</c:v>
                </c:pt>
                <c:pt idx="236">
                  <c:v>38214</c:v>
                </c:pt>
                <c:pt idx="237">
                  <c:v>38183</c:v>
                </c:pt>
                <c:pt idx="238">
                  <c:v>38153</c:v>
                </c:pt>
                <c:pt idx="239">
                  <c:v>38122</c:v>
                </c:pt>
                <c:pt idx="240">
                  <c:v>38092</c:v>
                </c:pt>
                <c:pt idx="241">
                  <c:v>38061</c:v>
                </c:pt>
                <c:pt idx="242">
                  <c:v>38032</c:v>
                </c:pt>
                <c:pt idx="243">
                  <c:v>38001</c:v>
                </c:pt>
                <c:pt idx="244">
                  <c:v>37970</c:v>
                </c:pt>
                <c:pt idx="245">
                  <c:v>37940</c:v>
                </c:pt>
                <c:pt idx="246">
                  <c:v>37909</c:v>
                </c:pt>
                <c:pt idx="247">
                  <c:v>37879</c:v>
                </c:pt>
                <c:pt idx="248">
                  <c:v>37848</c:v>
                </c:pt>
                <c:pt idx="249">
                  <c:v>37817</c:v>
                </c:pt>
                <c:pt idx="250">
                  <c:v>37787</c:v>
                </c:pt>
                <c:pt idx="251">
                  <c:v>37756</c:v>
                </c:pt>
                <c:pt idx="252">
                  <c:v>37726</c:v>
                </c:pt>
                <c:pt idx="253">
                  <c:v>37695</c:v>
                </c:pt>
                <c:pt idx="254">
                  <c:v>37667</c:v>
                </c:pt>
                <c:pt idx="255">
                  <c:v>37636</c:v>
                </c:pt>
                <c:pt idx="256">
                  <c:v>37605</c:v>
                </c:pt>
                <c:pt idx="257">
                  <c:v>37575</c:v>
                </c:pt>
                <c:pt idx="258">
                  <c:v>37544</c:v>
                </c:pt>
                <c:pt idx="259">
                  <c:v>37514</c:v>
                </c:pt>
                <c:pt idx="260">
                  <c:v>37483</c:v>
                </c:pt>
                <c:pt idx="261">
                  <c:v>37452</c:v>
                </c:pt>
                <c:pt idx="262">
                  <c:v>37422</c:v>
                </c:pt>
                <c:pt idx="263">
                  <c:v>37391</c:v>
                </c:pt>
                <c:pt idx="264">
                  <c:v>37361</c:v>
                </c:pt>
                <c:pt idx="265">
                  <c:v>37330</c:v>
                </c:pt>
                <c:pt idx="266">
                  <c:v>37302</c:v>
                </c:pt>
                <c:pt idx="267">
                  <c:v>37271</c:v>
                </c:pt>
                <c:pt idx="268">
                  <c:v>37240</c:v>
                </c:pt>
                <c:pt idx="269">
                  <c:v>37210</c:v>
                </c:pt>
                <c:pt idx="270">
                  <c:v>37179</c:v>
                </c:pt>
                <c:pt idx="271">
                  <c:v>37149</c:v>
                </c:pt>
                <c:pt idx="272">
                  <c:v>37118</c:v>
                </c:pt>
                <c:pt idx="273">
                  <c:v>37087</c:v>
                </c:pt>
                <c:pt idx="274">
                  <c:v>37057</c:v>
                </c:pt>
                <c:pt idx="275">
                  <c:v>37026</c:v>
                </c:pt>
                <c:pt idx="276">
                  <c:v>36996</c:v>
                </c:pt>
                <c:pt idx="277">
                  <c:v>36965</c:v>
                </c:pt>
                <c:pt idx="278">
                  <c:v>36937</c:v>
                </c:pt>
                <c:pt idx="279">
                  <c:v>36906</c:v>
                </c:pt>
                <c:pt idx="280">
                  <c:v>36875</c:v>
                </c:pt>
                <c:pt idx="281">
                  <c:v>36845</c:v>
                </c:pt>
                <c:pt idx="282">
                  <c:v>36814</c:v>
                </c:pt>
                <c:pt idx="283">
                  <c:v>36784</c:v>
                </c:pt>
                <c:pt idx="284">
                  <c:v>36753</c:v>
                </c:pt>
                <c:pt idx="285">
                  <c:v>36722</c:v>
                </c:pt>
                <c:pt idx="286">
                  <c:v>36692</c:v>
                </c:pt>
                <c:pt idx="287">
                  <c:v>36661</c:v>
                </c:pt>
                <c:pt idx="288">
                  <c:v>36631</c:v>
                </c:pt>
                <c:pt idx="289">
                  <c:v>36600</c:v>
                </c:pt>
                <c:pt idx="290">
                  <c:v>36571</c:v>
                </c:pt>
                <c:pt idx="291">
                  <c:v>36540</c:v>
                </c:pt>
                <c:pt idx="292">
                  <c:v>36509</c:v>
                </c:pt>
                <c:pt idx="293">
                  <c:v>36479</c:v>
                </c:pt>
                <c:pt idx="294">
                  <c:v>36448</c:v>
                </c:pt>
                <c:pt idx="295">
                  <c:v>36418</c:v>
                </c:pt>
                <c:pt idx="296">
                  <c:v>36387</c:v>
                </c:pt>
                <c:pt idx="297">
                  <c:v>36356</c:v>
                </c:pt>
                <c:pt idx="298">
                  <c:v>36326</c:v>
                </c:pt>
                <c:pt idx="299">
                  <c:v>36295</c:v>
                </c:pt>
                <c:pt idx="300">
                  <c:v>36265</c:v>
                </c:pt>
                <c:pt idx="301">
                  <c:v>36234</c:v>
                </c:pt>
                <c:pt idx="302">
                  <c:v>36206</c:v>
                </c:pt>
                <c:pt idx="303">
                  <c:v>36175</c:v>
                </c:pt>
              </c:numCache>
            </c:numRef>
          </c:xVal>
          <c:yVal>
            <c:numRef>
              <c:f>Euribor!$D$2:$D$305</c:f>
              <c:numCache>
                <c:formatCode>0.00</c:formatCode>
                <c:ptCount val="304"/>
                <c:pt idx="0">
                  <c:v>3.92</c:v>
                </c:pt>
                <c:pt idx="1">
                  <c:v>3.94</c:v>
                </c:pt>
                <c:pt idx="2">
                  <c:v>3.95</c:v>
                </c:pt>
                <c:pt idx="3">
                  <c:v>3.97</c:v>
                </c:pt>
                <c:pt idx="4">
                  <c:v>3.96</c:v>
                </c:pt>
                <c:pt idx="5">
                  <c:v>4</c:v>
                </c:pt>
                <c:pt idx="6">
                  <c:v>3.988</c:v>
                </c:pt>
                <c:pt idx="7">
                  <c:v>3.9769999999999999</c:v>
                </c:pt>
                <c:pt idx="8">
                  <c:v>3.8260000000000001</c:v>
                </c:pt>
                <c:pt idx="9">
                  <c:v>3.7250000000000001</c:v>
                </c:pt>
                <c:pt idx="10">
                  <c:v>3.61</c:v>
                </c:pt>
                <c:pt idx="11">
                  <c:v>3.4830000000000001</c:v>
                </c:pt>
                <c:pt idx="12">
                  <c:v>3.2879999999999998</c:v>
                </c:pt>
                <c:pt idx="13">
                  <c:v>3.052</c:v>
                </c:pt>
                <c:pt idx="14">
                  <c:v>2.7440000000000002</c:v>
                </c:pt>
                <c:pt idx="15">
                  <c:v>2.512</c:v>
                </c:pt>
                <c:pt idx="16">
                  <c:v>2.202</c:v>
                </c:pt>
                <c:pt idx="17">
                  <c:v>1.984</c:v>
                </c:pt>
                <c:pt idx="18">
                  <c:v>1.704</c:v>
                </c:pt>
                <c:pt idx="19">
                  <c:v>1.228</c:v>
                </c:pt>
                <c:pt idx="20">
                  <c:v>0.65400000000000003</c:v>
                </c:pt>
                <c:pt idx="21">
                  <c:v>0.26700000000000002</c:v>
                </c:pt>
                <c:pt idx="22">
                  <c:v>-0.16300000000000001</c:v>
                </c:pt>
                <c:pt idx="23">
                  <c:v>-0.33800000000000002</c:v>
                </c:pt>
                <c:pt idx="24">
                  <c:v>-0.41499999999999998</c:v>
                </c:pt>
                <c:pt idx="25">
                  <c:v>-0.45800000000000002</c:v>
                </c:pt>
                <c:pt idx="26">
                  <c:v>-0.51600000000000001</c:v>
                </c:pt>
                <c:pt idx="27">
                  <c:v>-0.54300000000000004</c:v>
                </c:pt>
                <c:pt idx="28">
                  <c:v>-0.56200000000000006</c:v>
                </c:pt>
                <c:pt idx="29">
                  <c:v>-0.55800000000000005</c:v>
                </c:pt>
                <c:pt idx="30">
                  <c:v>-0.54700000000000004</c:v>
                </c:pt>
                <c:pt idx="31">
                  <c:v>-0.54100000000000004</c:v>
                </c:pt>
                <c:pt idx="32">
                  <c:v>-0.54</c:v>
                </c:pt>
                <c:pt idx="33">
                  <c:v>-0.53900000000000003</c:v>
                </c:pt>
                <c:pt idx="34">
                  <c:v>-0.53800000000000003</c:v>
                </c:pt>
                <c:pt idx="35">
                  <c:v>-0.52900000000000003</c:v>
                </c:pt>
                <c:pt idx="36">
                  <c:v>-0.53400000000000003</c:v>
                </c:pt>
                <c:pt idx="37">
                  <c:v>-0.53300000000000003</c:v>
                </c:pt>
                <c:pt idx="38">
                  <c:v>-0.53</c:v>
                </c:pt>
                <c:pt idx="39">
                  <c:v>-0.53900000000000003</c:v>
                </c:pt>
                <c:pt idx="40">
                  <c:v>-0.52400000000000002</c:v>
                </c:pt>
                <c:pt idx="41">
                  <c:v>-0.51</c:v>
                </c:pt>
                <c:pt idx="42">
                  <c:v>-0.498</c:v>
                </c:pt>
                <c:pt idx="43">
                  <c:v>-0.47799999999999998</c:v>
                </c:pt>
                <c:pt idx="44">
                  <c:v>-0.46700000000000003</c:v>
                </c:pt>
                <c:pt idx="45">
                  <c:v>-0.41699999999999998</c:v>
                </c:pt>
                <c:pt idx="46">
                  <c:v>-0.32500000000000001</c:v>
                </c:pt>
                <c:pt idx="47">
                  <c:v>-0.245</c:v>
                </c:pt>
                <c:pt idx="48">
                  <c:v>-0.161</c:v>
                </c:pt>
                <c:pt idx="49">
                  <c:v>-0.34899999999999998</c:v>
                </c:pt>
                <c:pt idx="50">
                  <c:v>-0.39300000000000002</c:v>
                </c:pt>
                <c:pt idx="51">
                  <c:v>-0.379</c:v>
                </c:pt>
                <c:pt idx="52">
                  <c:v>-0.38300000000000001</c:v>
                </c:pt>
                <c:pt idx="53">
                  <c:v>-0.39400000000000002</c:v>
                </c:pt>
                <c:pt idx="54">
                  <c:v>-0.39400000000000002</c:v>
                </c:pt>
                <c:pt idx="55">
                  <c:v>-0.39300000000000002</c:v>
                </c:pt>
                <c:pt idx="56">
                  <c:v>-0.377</c:v>
                </c:pt>
                <c:pt idx="57">
                  <c:v>-0.34599999999999997</c:v>
                </c:pt>
                <c:pt idx="58">
                  <c:v>-0.318</c:v>
                </c:pt>
                <c:pt idx="59">
                  <c:v>-0.308</c:v>
                </c:pt>
                <c:pt idx="60">
                  <c:v>-0.31</c:v>
                </c:pt>
                <c:pt idx="61">
                  <c:v>-0.308</c:v>
                </c:pt>
                <c:pt idx="62">
                  <c:v>-0.307</c:v>
                </c:pt>
                <c:pt idx="63">
                  <c:v>-0.30599999999999999</c:v>
                </c:pt>
                <c:pt idx="64">
                  <c:v>-0.309</c:v>
                </c:pt>
                <c:pt idx="65">
                  <c:v>-0.316</c:v>
                </c:pt>
                <c:pt idx="66">
                  <c:v>-0.317</c:v>
                </c:pt>
                <c:pt idx="67">
                  <c:v>-0.318</c:v>
                </c:pt>
                <c:pt idx="68">
                  <c:v>-0.31900000000000001</c:v>
                </c:pt>
                <c:pt idx="69">
                  <c:v>-0.31900000000000001</c:v>
                </c:pt>
                <c:pt idx="70">
                  <c:v>-0.32100000000000001</c:v>
                </c:pt>
                <c:pt idx="71">
                  <c:v>-0.32100000000000001</c:v>
                </c:pt>
                <c:pt idx="72">
                  <c:v>-0.32800000000000001</c:v>
                </c:pt>
                <c:pt idx="73">
                  <c:v>-0.32700000000000001</c:v>
                </c:pt>
                <c:pt idx="74">
                  <c:v>-0.32700000000000001</c:v>
                </c:pt>
                <c:pt idx="75">
                  <c:v>-0.32700000000000001</c:v>
                </c:pt>
                <c:pt idx="76">
                  <c:v>-0.32500000000000001</c:v>
                </c:pt>
                <c:pt idx="77">
                  <c:v>-0.32900000000000001</c:v>
                </c:pt>
                <c:pt idx="78">
                  <c:v>-0.32900000000000001</c:v>
                </c:pt>
                <c:pt idx="79">
                  <c:v>-0.32900000000000001</c:v>
                </c:pt>
                <c:pt idx="80">
                  <c:v>-0.32800000000000001</c:v>
                </c:pt>
                <c:pt idx="81">
                  <c:v>-0.32900000000000001</c:v>
                </c:pt>
                <c:pt idx="82">
                  <c:v>-0.32900000000000001</c:v>
                </c:pt>
                <c:pt idx="83">
                  <c:v>-0.32900000000000001</c:v>
                </c:pt>
                <c:pt idx="84">
                  <c:v>-0.32900000000000001</c:v>
                </c:pt>
                <c:pt idx="85">
                  <c:v>-0.32900000000000001</c:v>
                </c:pt>
                <c:pt idx="86">
                  <c:v>-0.32800000000000001</c:v>
                </c:pt>
                <c:pt idx="87">
                  <c:v>-0.318</c:v>
                </c:pt>
                <c:pt idx="88">
                  <c:v>-0.313</c:v>
                </c:pt>
                <c:pt idx="89">
                  <c:v>-0.311</c:v>
                </c:pt>
                <c:pt idx="90">
                  <c:v>-0.30099999999999999</c:v>
                </c:pt>
                <c:pt idx="91">
                  <c:v>-0.29899999999999999</c:v>
                </c:pt>
                <c:pt idx="92">
                  <c:v>-0.29699999999999999</c:v>
                </c:pt>
                <c:pt idx="93">
                  <c:v>-0.28999999999999998</c:v>
                </c:pt>
                <c:pt idx="94">
                  <c:v>-0.26100000000000001</c:v>
                </c:pt>
                <c:pt idx="95">
                  <c:v>-0.25</c:v>
                </c:pt>
                <c:pt idx="96">
                  <c:v>-0.245</c:v>
                </c:pt>
                <c:pt idx="97">
                  <c:v>-0.20699999999999999</c:v>
                </c:pt>
                <c:pt idx="98">
                  <c:v>-0.161</c:v>
                </c:pt>
                <c:pt idx="99">
                  <c:v>-0.13200000000000001</c:v>
                </c:pt>
                <c:pt idx="100">
                  <c:v>-0.113</c:v>
                </c:pt>
                <c:pt idx="101">
                  <c:v>-6.6000000000000003E-2</c:v>
                </c:pt>
                <c:pt idx="102">
                  <c:v>-4.2999999999999997E-2</c:v>
                </c:pt>
                <c:pt idx="103">
                  <c:v>-3.3000000000000002E-2</c:v>
                </c:pt>
                <c:pt idx="104">
                  <c:v>-2.3E-2</c:v>
                </c:pt>
                <c:pt idx="105">
                  <c:v>-1.4E-2</c:v>
                </c:pt>
                <c:pt idx="106">
                  <c:v>-1.2999999999999999E-2</c:v>
                </c:pt>
                <c:pt idx="107">
                  <c:v>-7.0000000000000001E-3</c:v>
                </c:pt>
                <c:pt idx="108">
                  <c:v>1.7999999999999999E-2</c:v>
                </c:pt>
                <c:pt idx="109">
                  <c:v>3.9E-2</c:v>
                </c:pt>
                <c:pt idx="110">
                  <c:v>5.5E-2</c:v>
                </c:pt>
                <c:pt idx="111">
                  <c:v>7.5999999999999998E-2</c:v>
                </c:pt>
                <c:pt idx="112">
                  <c:v>8.3000000000000004E-2</c:v>
                </c:pt>
                <c:pt idx="113">
                  <c:v>8.5000000000000006E-2</c:v>
                </c:pt>
                <c:pt idx="114">
                  <c:v>8.7999999999999995E-2</c:v>
                </c:pt>
                <c:pt idx="115">
                  <c:v>0.159</c:v>
                </c:pt>
                <c:pt idx="116">
                  <c:v>0.20799999999999999</c:v>
                </c:pt>
                <c:pt idx="117">
                  <c:v>0.20899999999999999</c:v>
                </c:pt>
                <c:pt idx="118">
                  <c:v>0.309</c:v>
                </c:pt>
                <c:pt idx="119">
                  <c:v>0.33800000000000002</c:v>
                </c:pt>
                <c:pt idx="120">
                  <c:v>0.34699999999999998</c:v>
                </c:pt>
                <c:pt idx="121">
                  <c:v>0.32</c:v>
                </c:pt>
                <c:pt idx="122">
                  <c:v>0.29099999999999998</c:v>
                </c:pt>
                <c:pt idx="123">
                  <c:v>0.30199999999999999</c:v>
                </c:pt>
                <c:pt idx="124">
                  <c:v>0.29799999999999999</c:v>
                </c:pt>
                <c:pt idx="125">
                  <c:v>0.23400000000000001</c:v>
                </c:pt>
                <c:pt idx="126">
                  <c:v>0.23</c:v>
                </c:pt>
                <c:pt idx="127">
                  <c:v>0.22500000000000001</c:v>
                </c:pt>
                <c:pt idx="128">
                  <c:v>0.22800000000000001</c:v>
                </c:pt>
                <c:pt idx="129">
                  <c:v>0.22800000000000001</c:v>
                </c:pt>
                <c:pt idx="130">
                  <c:v>0.22500000000000001</c:v>
                </c:pt>
                <c:pt idx="131">
                  <c:v>0.20699999999999999</c:v>
                </c:pt>
                <c:pt idx="132">
                  <c:v>0.21099999999999999</c:v>
                </c:pt>
                <c:pt idx="133">
                  <c:v>0.215</c:v>
                </c:pt>
                <c:pt idx="134">
                  <c:v>0.23400000000000001</c:v>
                </c:pt>
                <c:pt idx="135">
                  <c:v>0.23200000000000001</c:v>
                </c:pt>
                <c:pt idx="136">
                  <c:v>0.191</c:v>
                </c:pt>
                <c:pt idx="137">
                  <c:v>0.19700000000000001</c:v>
                </c:pt>
                <c:pt idx="138">
                  <c:v>0.223</c:v>
                </c:pt>
                <c:pt idx="139">
                  <c:v>0.27600000000000002</c:v>
                </c:pt>
                <c:pt idx="140">
                  <c:v>0.38100000000000001</c:v>
                </c:pt>
                <c:pt idx="141">
                  <c:v>0.65200000000000002</c:v>
                </c:pt>
                <c:pt idx="142">
                  <c:v>0.66500000000000004</c:v>
                </c:pt>
                <c:pt idx="143">
                  <c:v>0.70399999999999996</c:v>
                </c:pt>
                <c:pt idx="144">
                  <c:v>0.77100000000000002</c:v>
                </c:pt>
                <c:pt idx="145">
                  <c:v>0.96699999999999997</c:v>
                </c:pt>
                <c:pt idx="146">
                  <c:v>1.115</c:v>
                </c:pt>
                <c:pt idx="147">
                  <c:v>1.343</c:v>
                </c:pt>
                <c:pt idx="148">
                  <c:v>1.472</c:v>
                </c:pt>
                <c:pt idx="149">
                  <c:v>1.585</c:v>
                </c:pt>
                <c:pt idx="150">
                  <c:v>1.5920000000000001</c:v>
                </c:pt>
                <c:pt idx="151">
                  <c:v>1.554</c:v>
                </c:pt>
                <c:pt idx="152">
                  <c:v>1.609</c:v>
                </c:pt>
                <c:pt idx="153">
                  <c:v>1.615</c:v>
                </c:pt>
                <c:pt idx="154">
                  <c:v>1.5469999999999999</c:v>
                </c:pt>
                <c:pt idx="155">
                  <c:v>1.4350000000000001</c:v>
                </c:pt>
                <c:pt idx="156">
                  <c:v>1.385</c:v>
                </c:pt>
                <c:pt idx="157">
                  <c:v>1.2390000000000001</c:v>
                </c:pt>
                <c:pt idx="158">
                  <c:v>1.0940000000000001</c:v>
                </c:pt>
                <c:pt idx="159">
                  <c:v>1.0740000000000001</c:v>
                </c:pt>
                <c:pt idx="160">
                  <c:v>1.0289999999999999</c:v>
                </c:pt>
                <c:pt idx="161">
                  <c:v>1.05</c:v>
                </c:pt>
                <c:pt idx="162">
                  <c:v>1.0449999999999999</c:v>
                </c:pt>
                <c:pt idx="163">
                  <c:v>0.89200000000000002</c:v>
                </c:pt>
                <c:pt idx="164">
                  <c:v>0.90500000000000003</c:v>
                </c:pt>
                <c:pt idx="165">
                  <c:v>0.89900000000000002</c:v>
                </c:pt>
                <c:pt idx="166">
                  <c:v>0.76700000000000002</c:v>
                </c:pt>
                <c:pt idx="167">
                  <c:v>0.70099999999999996</c:v>
                </c:pt>
                <c:pt idx="168">
                  <c:v>0.66300000000000003</c:v>
                </c:pt>
                <c:pt idx="169">
                  <c:v>0.65500000000000003</c:v>
                </c:pt>
                <c:pt idx="170">
                  <c:v>0.66500000000000004</c:v>
                </c:pt>
                <c:pt idx="171">
                  <c:v>0.7</c:v>
                </c:pt>
                <c:pt idx="172">
                  <c:v>0.72099999999999997</c:v>
                </c:pt>
                <c:pt idx="173">
                  <c:v>0.72199999999999998</c:v>
                </c:pt>
                <c:pt idx="174">
                  <c:v>0.754</c:v>
                </c:pt>
                <c:pt idx="175">
                  <c:v>0.81899999999999995</c:v>
                </c:pt>
                <c:pt idx="176">
                  <c:v>0.88600000000000001</c:v>
                </c:pt>
                <c:pt idx="177">
                  <c:v>1.085</c:v>
                </c:pt>
                <c:pt idx="178">
                  <c:v>1.286</c:v>
                </c:pt>
                <c:pt idx="179">
                  <c:v>1.3540000000000001</c:v>
                </c:pt>
                <c:pt idx="180">
                  <c:v>1.498</c:v>
                </c:pt>
                <c:pt idx="181">
                  <c:v>1.8109999999999999</c:v>
                </c:pt>
                <c:pt idx="182">
                  <c:v>2.077</c:v>
                </c:pt>
                <c:pt idx="183">
                  <c:v>2.859</c:v>
                </c:pt>
                <c:pt idx="184">
                  <c:v>3.8159999999999998</c:v>
                </c:pt>
                <c:pt idx="185">
                  <c:v>4.7329999999999997</c:v>
                </c:pt>
                <c:pt idx="186">
                  <c:v>5.3929999999999998</c:v>
                </c:pt>
                <c:pt idx="187">
                  <c:v>5.2770000000000001</c:v>
                </c:pt>
                <c:pt idx="188">
                  <c:v>4.97</c:v>
                </c:pt>
                <c:pt idx="189">
                  <c:v>4.968</c:v>
                </c:pt>
                <c:pt idx="190">
                  <c:v>4.9669999999999996</c:v>
                </c:pt>
                <c:pt idx="191">
                  <c:v>4.8639999999999999</c:v>
                </c:pt>
                <c:pt idx="192">
                  <c:v>4.8570000000000002</c:v>
                </c:pt>
                <c:pt idx="193">
                  <c:v>4.7309999999999999</c:v>
                </c:pt>
                <c:pt idx="194">
                  <c:v>4.3869999999999996</c:v>
                </c:pt>
                <c:pt idx="195">
                  <c:v>4.665</c:v>
                </c:pt>
                <c:pt idx="196">
                  <c:v>4.9530000000000003</c:v>
                </c:pt>
                <c:pt idx="197">
                  <c:v>4.8099999999999996</c:v>
                </c:pt>
                <c:pt idx="198">
                  <c:v>4.7949999999999999</c:v>
                </c:pt>
                <c:pt idx="199">
                  <c:v>4.7919999999999998</c:v>
                </c:pt>
                <c:pt idx="200">
                  <c:v>4.7350000000000003</c:v>
                </c:pt>
                <c:pt idx="201">
                  <c:v>4.26</c:v>
                </c:pt>
                <c:pt idx="202">
                  <c:v>4.1749999999999998</c:v>
                </c:pt>
                <c:pt idx="203">
                  <c:v>4.1219999999999999</c:v>
                </c:pt>
                <c:pt idx="204">
                  <c:v>4.0170000000000003</c:v>
                </c:pt>
                <c:pt idx="205">
                  <c:v>3.9239999999999999</c:v>
                </c:pt>
                <c:pt idx="206">
                  <c:v>3.8540000000000001</c:v>
                </c:pt>
                <c:pt idx="207">
                  <c:v>3.782</c:v>
                </c:pt>
                <c:pt idx="208">
                  <c:v>3.7250000000000001</c:v>
                </c:pt>
                <c:pt idx="209">
                  <c:v>3.6360000000000001</c:v>
                </c:pt>
                <c:pt idx="210">
                  <c:v>3.5640000000000001</c:v>
                </c:pt>
                <c:pt idx="211">
                  <c:v>3.4169999999999998</c:v>
                </c:pt>
                <c:pt idx="212">
                  <c:v>3.2639999999999998</c:v>
                </c:pt>
                <c:pt idx="213">
                  <c:v>3.161</c:v>
                </c:pt>
                <c:pt idx="214">
                  <c:v>3.0630000000000002</c:v>
                </c:pt>
                <c:pt idx="215">
                  <c:v>2.9260000000000002</c:v>
                </c:pt>
                <c:pt idx="216">
                  <c:v>2.8519999999999999</c:v>
                </c:pt>
                <c:pt idx="217">
                  <c:v>2.8159999999999998</c:v>
                </c:pt>
                <c:pt idx="218">
                  <c:v>2.6640000000000001</c:v>
                </c:pt>
                <c:pt idx="219">
                  <c:v>2.5470000000000002</c:v>
                </c:pt>
                <c:pt idx="220">
                  <c:v>2.4950000000000001</c:v>
                </c:pt>
                <c:pt idx="221">
                  <c:v>2.4729999999999999</c:v>
                </c:pt>
                <c:pt idx="222">
                  <c:v>2.2629999999999999</c:v>
                </c:pt>
                <c:pt idx="223">
                  <c:v>2.1760000000000002</c:v>
                </c:pt>
                <c:pt idx="224">
                  <c:v>2.1349999999999998</c:v>
                </c:pt>
                <c:pt idx="225">
                  <c:v>2.1259999999999999</c:v>
                </c:pt>
                <c:pt idx="226">
                  <c:v>2.1240000000000001</c:v>
                </c:pt>
                <c:pt idx="227">
                  <c:v>2.1280000000000001</c:v>
                </c:pt>
                <c:pt idx="228">
                  <c:v>2.1480000000000001</c:v>
                </c:pt>
                <c:pt idx="229">
                  <c:v>2.1469999999999998</c:v>
                </c:pt>
                <c:pt idx="230">
                  <c:v>2.1440000000000001</c:v>
                </c:pt>
                <c:pt idx="231">
                  <c:v>2.1509999999999998</c:v>
                </c:pt>
                <c:pt idx="232">
                  <c:v>2.1800000000000002</c:v>
                </c:pt>
                <c:pt idx="233">
                  <c:v>2.177</c:v>
                </c:pt>
                <c:pt idx="234">
                  <c:v>2.153</c:v>
                </c:pt>
                <c:pt idx="235">
                  <c:v>2.15</c:v>
                </c:pt>
                <c:pt idx="236">
                  <c:v>2.1160000000000001</c:v>
                </c:pt>
                <c:pt idx="237">
                  <c:v>2.12</c:v>
                </c:pt>
                <c:pt idx="238">
                  <c:v>2.1240000000000001</c:v>
                </c:pt>
                <c:pt idx="239">
                  <c:v>2.0939999999999999</c:v>
                </c:pt>
                <c:pt idx="240">
                  <c:v>2.073</c:v>
                </c:pt>
                <c:pt idx="241">
                  <c:v>2.0609999999999999</c:v>
                </c:pt>
                <c:pt idx="242">
                  <c:v>2.0910000000000002</c:v>
                </c:pt>
                <c:pt idx="243">
                  <c:v>2.12</c:v>
                </c:pt>
                <c:pt idx="244">
                  <c:v>2.16</c:v>
                </c:pt>
                <c:pt idx="245">
                  <c:v>2.1709999999999998</c:v>
                </c:pt>
                <c:pt idx="246">
                  <c:v>2.161</c:v>
                </c:pt>
                <c:pt idx="247">
                  <c:v>2.161</c:v>
                </c:pt>
                <c:pt idx="248">
                  <c:v>2.1539999999999999</c:v>
                </c:pt>
                <c:pt idx="249">
                  <c:v>2.145</c:v>
                </c:pt>
                <c:pt idx="250">
                  <c:v>2.258</c:v>
                </c:pt>
                <c:pt idx="251">
                  <c:v>2.504</c:v>
                </c:pt>
                <c:pt idx="252">
                  <c:v>2.5609999999999999</c:v>
                </c:pt>
                <c:pt idx="253">
                  <c:v>2.5760000000000001</c:v>
                </c:pt>
                <c:pt idx="254">
                  <c:v>2.8069999999999999</c:v>
                </c:pt>
                <c:pt idx="255">
                  <c:v>2.863</c:v>
                </c:pt>
                <c:pt idx="256">
                  <c:v>3.036</c:v>
                </c:pt>
                <c:pt idx="257">
                  <c:v>3.2360000000000002</c:v>
                </c:pt>
                <c:pt idx="258">
                  <c:v>3.3130000000000002</c:v>
                </c:pt>
                <c:pt idx="259">
                  <c:v>3.351</c:v>
                </c:pt>
                <c:pt idx="260">
                  <c:v>3.371</c:v>
                </c:pt>
                <c:pt idx="261">
                  <c:v>3.4390000000000001</c:v>
                </c:pt>
                <c:pt idx="262">
                  <c:v>3.4830000000000001</c:v>
                </c:pt>
                <c:pt idx="263">
                  <c:v>3.5259999999999998</c:v>
                </c:pt>
                <c:pt idx="264">
                  <c:v>3.4460000000000002</c:v>
                </c:pt>
                <c:pt idx="265">
                  <c:v>3.452</c:v>
                </c:pt>
                <c:pt idx="266">
                  <c:v>3.375</c:v>
                </c:pt>
                <c:pt idx="267">
                  <c:v>3.3809999999999998</c:v>
                </c:pt>
                <c:pt idx="268">
                  <c:v>3.37</c:v>
                </c:pt>
                <c:pt idx="269">
                  <c:v>3.512</c:v>
                </c:pt>
                <c:pt idx="270">
                  <c:v>3.6560000000000001</c:v>
                </c:pt>
                <c:pt idx="271">
                  <c:v>4.2789999999999999</c:v>
                </c:pt>
                <c:pt idx="272">
                  <c:v>4.4329999999999998</c:v>
                </c:pt>
                <c:pt idx="273">
                  <c:v>4.4989999999999997</c:v>
                </c:pt>
                <c:pt idx="274">
                  <c:v>4.5129999999999999</c:v>
                </c:pt>
                <c:pt idx="275">
                  <c:v>4.82</c:v>
                </c:pt>
                <c:pt idx="276">
                  <c:v>4.8019999999999996</c:v>
                </c:pt>
                <c:pt idx="277">
                  <c:v>4.7839999999999998</c:v>
                </c:pt>
                <c:pt idx="278">
                  <c:v>4.8109999999999999</c:v>
                </c:pt>
                <c:pt idx="279">
                  <c:v>4.8440000000000003</c:v>
                </c:pt>
                <c:pt idx="280">
                  <c:v>5.0209999999999999</c:v>
                </c:pt>
                <c:pt idx="281">
                  <c:v>5.1369999999999996</c:v>
                </c:pt>
                <c:pt idx="282">
                  <c:v>5.14</c:v>
                </c:pt>
                <c:pt idx="283">
                  <c:v>4.9989999999999997</c:v>
                </c:pt>
                <c:pt idx="284">
                  <c:v>4.9189999999999996</c:v>
                </c:pt>
                <c:pt idx="285">
                  <c:v>4.641</c:v>
                </c:pt>
                <c:pt idx="286">
                  <c:v>4.5519999999999996</c:v>
                </c:pt>
                <c:pt idx="287">
                  <c:v>4.4809999999999999</c:v>
                </c:pt>
                <c:pt idx="288">
                  <c:v>4.0940000000000003</c:v>
                </c:pt>
                <c:pt idx="289">
                  <c:v>3.8340000000000001</c:v>
                </c:pt>
                <c:pt idx="290">
                  <c:v>3.6339999999999999</c:v>
                </c:pt>
                <c:pt idx="291">
                  <c:v>3.492</c:v>
                </c:pt>
                <c:pt idx="292">
                  <c:v>3.4660000000000002</c:v>
                </c:pt>
                <c:pt idx="293">
                  <c:v>3.5310000000000001</c:v>
                </c:pt>
                <c:pt idx="294">
                  <c:v>3.5019999999999998</c:v>
                </c:pt>
                <c:pt idx="295">
                  <c:v>3.0859999999999999</c:v>
                </c:pt>
                <c:pt idx="296">
                  <c:v>2.7050000000000001</c:v>
                </c:pt>
                <c:pt idx="297">
                  <c:v>2.7029999999999998</c:v>
                </c:pt>
                <c:pt idx="298">
                  <c:v>2.669</c:v>
                </c:pt>
                <c:pt idx="299">
                  <c:v>2.5840000000000001</c:v>
                </c:pt>
                <c:pt idx="300">
                  <c:v>2.9420000000000002</c:v>
                </c:pt>
                <c:pt idx="301">
                  <c:v>3.1150000000000002</c:v>
                </c:pt>
                <c:pt idx="302">
                  <c:v>3.113</c:v>
                </c:pt>
                <c:pt idx="303">
                  <c:v>3.2450000000000001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3AFF-4885-9FB5-D79EEE4FEE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08471519"/>
        <c:axId val="2105426767"/>
      </c:scatterChart>
      <c:valAx>
        <c:axId val="2108471519"/>
        <c:scaling>
          <c:orientation val="minMax"/>
          <c:max val="45500"/>
          <c:min val="360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yyyy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5426767"/>
        <c:crosses val="autoZero"/>
        <c:crossBetween val="midCat"/>
        <c:majorUnit val="365"/>
      </c:valAx>
      <c:valAx>
        <c:axId val="210542676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08471519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1981520710926361"/>
          <c:y val="9.4100376562007357E-2"/>
          <c:w val="0.10013269914864702"/>
          <c:h val="0.13508277531790519"/>
        </c:manualLayout>
      </c:layout>
      <c:overlay val="0"/>
      <c:spPr>
        <a:solidFill>
          <a:schemeClr val="lt1"/>
        </a:solidFill>
        <a:ln w="12700" cap="flat" cmpd="sng" algn="ctr">
          <a:solidFill>
            <a:schemeClr val="dk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F5D837E4-857F-4A79-A663-40F43E2F3B35}">
  <sheetPr/>
  <sheetViews>
    <sheetView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5EA2687-F7FA-2B6A-15F2-0344037074F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B95C7-E20D-4D73-B29D-555F3A4A6399}">
  <dimension ref="A1:V305"/>
  <sheetViews>
    <sheetView zoomScale="140" zoomScaleNormal="140" workbookViewId="0">
      <selection activeCell="V2" sqref="V2"/>
    </sheetView>
  </sheetViews>
  <sheetFormatPr defaultRowHeight="15" x14ac:dyDescent="0.25"/>
  <cols>
    <col min="1" max="1" width="11.5703125" bestFit="1" customWidth="1"/>
    <col min="2" max="4" width="9.140625" style="9"/>
    <col min="5" max="12" width="9.140625" style="14"/>
  </cols>
  <sheetData>
    <row r="1" spans="1:22" s="10" customFormat="1" x14ac:dyDescent="0.25">
      <c r="A1" s="10" t="s">
        <v>0</v>
      </c>
      <c r="B1" s="11" t="s">
        <v>8</v>
      </c>
      <c r="C1" s="11" t="s">
        <v>9</v>
      </c>
      <c r="D1" s="11" t="s">
        <v>10</v>
      </c>
      <c r="E1" s="15" t="s">
        <v>11</v>
      </c>
      <c r="F1" s="15" t="s">
        <v>12</v>
      </c>
      <c r="G1" s="15" t="s">
        <v>13</v>
      </c>
      <c r="H1" s="15" t="s">
        <v>14</v>
      </c>
      <c r="I1" s="15" t="s">
        <v>19</v>
      </c>
      <c r="J1" s="15" t="s">
        <v>20</v>
      </c>
      <c r="K1" s="15" t="s">
        <v>21</v>
      </c>
      <c r="L1" s="15" t="s">
        <v>27</v>
      </c>
      <c r="N1" s="16"/>
      <c r="O1" s="15" t="s">
        <v>11</v>
      </c>
      <c r="P1" s="15" t="s">
        <v>12</v>
      </c>
      <c r="Q1" s="15" t="s">
        <v>13</v>
      </c>
      <c r="R1" s="15" t="s">
        <v>14</v>
      </c>
      <c r="S1" s="15" t="s">
        <v>19</v>
      </c>
      <c r="T1" s="15" t="s">
        <v>20</v>
      </c>
      <c r="U1" s="15" t="s">
        <v>21</v>
      </c>
      <c r="V1" s="15" t="s">
        <v>27</v>
      </c>
    </row>
    <row r="2" spans="1:22" x14ac:dyDescent="0.25">
      <c r="A2" s="1">
        <v>45397</v>
      </c>
      <c r="B2" s="9">
        <v>3.88</v>
      </c>
      <c r="C2" s="9">
        <v>3.8958333333333339</v>
      </c>
      <c r="D2" s="9">
        <v>3.92</v>
      </c>
      <c r="E2" s="13" cm="1">
        <f t="array" ref="E2">INDEX($C:$C,ROW()+12*_xlfn.NUMBERVALUE(LEFT(E$1)))-$C2</f>
        <v>-4.1498333333333335</v>
      </c>
      <c r="F2" s="13" cm="1">
        <f t="array" ref="F2">INDEX($C:$C,ROW()+12*_xlfn.NUMBERVALUE(LEFT(F$1)))-$C2</f>
        <v>-4.2058333333333335</v>
      </c>
      <c r="G2" s="13" cm="1">
        <f t="array" ref="G2">INDEX($C:$C,ROW()+12*_xlfn.NUMBERVALUE(LEFT(G$1)))-$C2</f>
        <v>-4.2238333333333342</v>
      </c>
      <c r="H2" s="13" cm="1">
        <f t="array" ref="H2">INDEX($C:$C,ROW()+12*_xlfn.NUMBERVALUE(LEFT(H$1)))-$C2</f>
        <v>-4.225833333333334</v>
      </c>
      <c r="I2" s="13" cm="1">
        <f t="array" ref="I2">INDEX($C:$C,ROW()+12*_xlfn.NUMBERVALUE(LEFT(I$1)))-$C2</f>
        <v>-4.1448333333333336</v>
      </c>
      <c r="J2" s="13" cm="1">
        <f t="array" ref="J2">INDEX($C:$C,ROW()+12*_xlfn.NUMBERVALUE(LEFT(J$1)))-$C2</f>
        <v>-3.890833333333334</v>
      </c>
      <c r="K2" s="13" cm="1">
        <f t="array" ref="K2">INDEX($C:$C,ROW()+12*_xlfn.NUMBERVALUE(LEFT(K$1)))-$C2</f>
        <v>-0.7168333333333341</v>
      </c>
      <c r="L2" s="13" cm="1">
        <f t="array" ref="L2">INDEX($C:$C,ROW()+12*_xlfn.NUMBERVALUE(LEFT(L$1)))-$C2</f>
        <v>-0.7168333333333341</v>
      </c>
      <c r="N2" s="17" t="s">
        <v>15</v>
      </c>
      <c r="O2" s="18">
        <f t="shared" ref="O2:V2" si="0">MIN(E:E)</f>
        <v>-4.3840000000000003</v>
      </c>
      <c r="P2" s="18">
        <f t="shared" si="0"/>
        <v>-4.2889999999999997</v>
      </c>
      <c r="Q2" s="18">
        <f t="shared" si="0"/>
        <v>-4.3010000000000002</v>
      </c>
      <c r="R2" s="18">
        <f t="shared" si="0"/>
        <v>-4.2802727272727266</v>
      </c>
      <c r="S2" s="18">
        <f t="shared" si="0"/>
        <v>-4.1485000000000003</v>
      </c>
      <c r="T2" s="18">
        <f t="shared" si="0"/>
        <v>-3.8925000000000005</v>
      </c>
      <c r="U2" s="18">
        <f t="shared" si="0"/>
        <v>-3.7749999999999999</v>
      </c>
      <c r="V2" s="18">
        <f t="shared" si="0"/>
        <v>-3.7749999999999999</v>
      </c>
    </row>
    <row r="3" spans="1:22" x14ac:dyDescent="0.25">
      <c r="A3" s="1">
        <v>45366</v>
      </c>
      <c r="B3" s="9">
        <v>3.89</v>
      </c>
      <c r="C3" s="9">
        <v>3.9195000000000007</v>
      </c>
      <c r="D3" s="9">
        <v>3.94</v>
      </c>
      <c r="E3" s="13" cm="1">
        <f t="array" ref="E3">INDEX($C:$C,ROW()+12*_xlfn.NUMBERVALUE(LEFT(E$1)))-$C3</f>
        <v>-4.3365000000000009</v>
      </c>
      <c r="F3" s="13" cm="1">
        <f t="array" ref="F3">INDEX($C:$C,ROW()+12*_xlfn.NUMBERVALUE(LEFT(F$1)))-$C3</f>
        <v>-4.2285000000000004</v>
      </c>
      <c r="G3" s="13" cm="1">
        <f t="array" ref="G3">INDEX($C:$C,ROW()+12*_xlfn.NUMBERVALUE(LEFT(G$1)))-$C3</f>
        <v>-4.2475000000000005</v>
      </c>
      <c r="H3" s="13" cm="1">
        <f t="array" ref="H3">INDEX($C:$C,ROW()+12*_xlfn.NUMBERVALUE(LEFT(H$1)))-$C3</f>
        <v>-4.2495000000000003</v>
      </c>
      <c r="I3" s="13" cm="1">
        <f t="array" ref="I3">INDEX($C:$C,ROW()+12*_xlfn.NUMBERVALUE(LEFT(I$1)))-$C3</f>
        <v>-4.1485000000000003</v>
      </c>
      <c r="J3" s="13" cm="1">
        <f t="array" ref="J3">INDEX($C:$C,ROW()+12*_xlfn.NUMBERVALUE(LEFT(J$1)))-$C3</f>
        <v>-3.8925000000000005</v>
      </c>
      <c r="K3" s="13" cm="1">
        <f t="array" ref="K3">INDEX($C:$C,ROW()+12*_xlfn.NUMBERVALUE(LEFT(K$1)))-$C3</f>
        <v>-1.0015000000000005</v>
      </c>
      <c r="L3" s="13" cm="1">
        <f t="array" ref="L3">INDEX($C:$C,ROW()+12*_xlfn.NUMBERVALUE(LEFT(L$1)))-$C3</f>
        <v>-1.0015000000000005</v>
      </c>
      <c r="N3" s="17" t="s">
        <v>17</v>
      </c>
      <c r="O3" s="18">
        <f t="shared" ref="O3:V3" si="1">AVERAGE(E:E)</f>
        <v>0.5019994731146048</v>
      </c>
      <c r="P3" s="18">
        <f t="shared" si="1"/>
        <v>0.65995026687433955</v>
      </c>
      <c r="Q3" s="18">
        <f t="shared" si="1"/>
        <v>0.81935717722990875</v>
      </c>
      <c r="R3" s="18">
        <f t="shared" si="1"/>
        <v>1.0011448414424493</v>
      </c>
      <c r="S3" s="18">
        <f t="shared" si="1"/>
        <v>1.2542060822948988</v>
      </c>
      <c r="T3" s="18">
        <f t="shared" si="1"/>
        <v>1.5989278832517284</v>
      </c>
      <c r="U3" s="18">
        <f t="shared" si="1"/>
        <v>5.3510136507275978E-2</v>
      </c>
      <c r="V3" s="18">
        <f t="shared" si="1"/>
        <v>5.3510136507275978E-2</v>
      </c>
    </row>
    <row r="4" spans="1:22" x14ac:dyDescent="0.25">
      <c r="A4" s="1">
        <v>45337</v>
      </c>
      <c r="B4" s="9">
        <v>3.89</v>
      </c>
      <c r="C4" s="9">
        <v>3.9200000000000008</v>
      </c>
      <c r="D4" s="9">
        <v>3.95</v>
      </c>
      <c r="E4" s="13" cm="1">
        <f t="array" ref="E4">INDEX($C:$C,ROW()+12*_xlfn.NUMBERVALUE(LEFT(E$1)))-$C4</f>
        <v>-4.3290000000000006</v>
      </c>
      <c r="F4" s="13" cm="1">
        <f t="array" ref="F4">INDEX($C:$C,ROW()+12*_xlfn.NUMBERVALUE(LEFT(F$1)))-$C4</f>
        <v>-4.2280000000000006</v>
      </c>
      <c r="G4" s="13" cm="1">
        <f t="array" ref="G4">INDEX($C:$C,ROW()+12*_xlfn.NUMBERVALUE(LEFT(G$1)))-$C4</f>
        <v>-4.2480000000000011</v>
      </c>
      <c r="H4" s="13" cm="1">
        <f t="array" ref="H4">INDEX($C:$C,ROW()+12*_xlfn.NUMBERVALUE(LEFT(H$1)))-$C4</f>
        <v>-4.2490000000000006</v>
      </c>
      <c r="I4" s="13" cm="1">
        <f t="array" ref="I4">INDEX($C:$C,ROW()+12*_xlfn.NUMBERVALUE(LEFT(I$1)))-$C4</f>
        <v>-4.104000000000001</v>
      </c>
      <c r="J4" s="13" cm="1">
        <f t="array" ref="J4">INDEX($C:$C,ROW()+12*_xlfn.NUMBERVALUE(LEFT(J$1)))-$C4</f>
        <v>-3.8720000000000008</v>
      </c>
      <c r="K4" s="13" cm="1">
        <f t="array" ref="K4">INDEX($C:$C,ROW()+12*_xlfn.NUMBERVALUE(LEFT(K$1)))-$C4</f>
        <v>-1.2800000000000007</v>
      </c>
      <c r="L4" s="13" cm="1">
        <f t="array" ref="L4">INDEX($C:$C,ROW()+12*_xlfn.NUMBERVALUE(LEFT(L$1)))-$C4</f>
        <v>-1.2800000000000007</v>
      </c>
      <c r="N4" s="17" t="s">
        <v>16</v>
      </c>
      <c r="O4" s="18">
        <f t="shared" ref="O4:V4" si="2">MEDIAN(E:E)</f>
        <v>0.54700000000000015</v>
      </c>
      <c r="P4" s="18">
        <f t="shared" si="2"/>
        <v>0.64350000000000018</v>
      </c>
      <c r="Q4" s="18">
        <f t="shared" si="2"/>
        <v>0.88200000000000012</v>
      </c>
      <c r="R4" s="18">
        <f t="shared" si="2"/>
        <v>0.98950000000000005</v>
      </c>
      <c r="S4" s="18">
        <f t="shared" si="2"/>
        <v>1.3439999999999999</v>
      </c>
      <c r="T4" s="18">
        <f t="shared" si="2"/>
        <v>1.8359999999999999</v>
      </c>
      <c r="U4" s="18">
        <f t="shared" si="2"/>
        <v>6.500000000000003E-2</v>
      </c>
      <c r="V4" s="18">
        <f t="shared" si="2"/>
        <v>6.500000000000003E-2</v>
      </c>
    </row>
    <row r="5" spans="1:22" x14ac:dyDescent="0.25">
      <c r="A5" s="1">
        <v>45306</v>
      </c>
      <c r="B5" s="9">
        <v>3.88</v>
      </c>
      <c r="C5" s="9">
        <v>3.9204761904761911</v>
      </c>
      <c r="D5" s="9">
        <v>3.97</v>
      </c>
      <c r="E5" s="13" cm="1">
        <f t="array" ref="E5">INDEX($C:$C,ROW()+12*_xlfn.NUMBERVALUE(LEFT(E$1)))-$C5</f>
        <v>-4.3114761904761911</v>
      </c>
      <c r="F5" s="13" cm="1">
        <f t="array" ref="F5">INDEX($C:$C,ROW()+12*_xlfn.NUMBERVALUE(LEFT(F$1)))-$C5</f>
        <v>-4.2284761904761909</v>
      </c>
      <c r="G5" s="13" cm="1">
        <f t="array" ref="G5">INDEX($C:$C,ROW()+12*_xlfn.NUMBERVALUE(LEFT(G$1)))-$C5</f>
        <v>-4.2484761904761914</v>
      </c>
      <c r="H5" s="13" cm="1">
        <f t="array" ref="H5">INDEX($C:$C,ROW()+12*_xlfn.NUMBERVALUE(LEFT(H$1)))-$C5</f>
        <v>-4.2464761904761907</v>
      </c>
      <c r="I5" s="13" cm="1">
        <f t="array" ref="I5">INDEX($C:$C,ROW()+12*_xlfn.NUMBERVALUE(LEFT(I$1)))-$C5</f>
        <v>-4.066476190476191</v>
      </c>
      <c r="J5" s="13" cm="1">
        <f t="array" ref="J5">INDEX($C:$C,ROW()+12*_xlfn.NUMBERVALUE(LEFT(J$1)))-$C5</f>
        <v>-3.8574761904761909</v>
      </c>
      <c r="K5" s="13" cm="1">
        <f t="array" ref="K5">INDEX($C:$C,ROW()+12*_xlfn.NUMBERVALUE(LEFT(K$1)))-$C5</f>
        <v>-1.5754761904761909</v>
      </c>
      <c r="L5" s="13" cm="1">
        <f t="array" ref="L5">INDEX($C:$C,ROW()+12*_xlfn.NUMBERVALUE(LEFT(L$1)))-$C5</f>
        <v>-1.5754761904761909</v>
      </c>
      <c r="N5" s="17" t="s">
        <v>18</v>
      </c>
      <c r="O5" s="18">
        <f t="shared" ref="O5:V5" si="3">MAX(E:E)</f>
        <v>4.9050000000000002</v>
      </c>
      <c r="P5" s="18">
        <f t="shared" si="3"/>
        <v>4.8870000000000005</v>
      </c>
      <c r="Q5" s="18">
        <f t="shared" si="3"/>
        <v>5.03</v>
      </c>
      <c r="R5" s="18">
        <f t="shared" si="3"/>
        <v>5.1670000000000007</v>
      </c>
      <c r="S5" s="18">
        <f t="shared" si="3"/>
        <v>5.4220000000000006</v>
      </c>
      <c r="T5" s="18">
        <f t="shared" si="3"/>
        <v>5.4430000000000005</v>
      </c>
      <c r="U5" s="18">
        <f t="shared" si="3"/>
        <v>4.375</v>
      </c>
      <c r="V5" s="18">
        <f t="shared" si="3"/>
        <v>4.375</v>
      </c>
    </row>
    <row r="6" spans="1:22" x14ac:dyDescent="0.25">
      <c r="A6" s="1">
        <v>45275</v>
      </c>
      <c r="B6" s="9">
        <v>3.89</v>
      </c>
      <c r="C6" s="9">
        <v>3.9310526315789471</v>
      </c>
      <c r="D6" s="9">
        <v>3.96</v>
      </c>
      <c r="E6" s="13" cm="1">
        <f t="array" ref="E6">INDEX($C:$C,ROW()+12*_xlfn.NUMBERVALUE(LEFT(E$1)))-$C6</f>
        <v>-4.3260526315789471</v>
      </c>
      <c r="F6" s="13" cm="1">
        <f t="array" ref="F6">INDEX($C:$C,ROW()+12*_xlfn.NUMBERVALUE(LEFT(F$1)))-$C6</f>
        <v>-4.243052631578947</v>
      </c>
      <c r="G6" s="13" cm="1">
        <f t="array" ref="G6">INDEX($C:$C,ROW()+12*_xlfn.NUMBERVALUE(LEFT(G$1)))-$C6</f>
        <v>-4.259052631578947</v>
      </c>
      <c r="H6" s="13" cm="1">
        <f t="array" ref="H6">INDEX($C:$C,ROW()+12*_xlfn.NUMBERVALUE(LEFT(H$1)))-$C6</f>
        <v>-4.2470526315789474</v>
      </c>
      <c r="I6" s="13" cm="1">
        <f t="array" ref="I6">INDEX($C:$C,ROW()+12*_xlfn.NUMBERVALUE(LEFT(I$1)))-$C6</f>
        <v>-4.057052631578947</v>
      </c>
      <c r="J6" s="13" cm="1">
        <f t="array" ref="J6">INDEX($C:$C,ROW()+12*_xlfn.NUMBERVALUE(LEFT(J$1)))-$C6</f>
        <v>-3.8500526315789472</v>
      </c>
      <c r="K6" s="13" cm="1">
        <f t="array" ref="K6">INDEX($C:$C,ROW()+12*_xlfn.NUMBERVALUE(LEFT(K$1)))-$C6</f>
        <v>-1.868052631578947</v>
      </c>
      <c r="L6" s="13" cm="1">
        <f t="array" ref="L6">INDEX($C:$C,ROW()+12*_xlfn.NUMBERVALUE(LEFT(L$1)))-$C6</f>
        <v>-1.868052631578947</v>
      </c>
    </row>
    <row r="7" spans="1:22" x14ac:dyDescent="0.25">
      <c r="A7" s="1">
        <v>45245</v>
      </c>
      <c r="B7" s="9">
        <v>3.93</v>
      </c>
      <c r="C7" s="9">
        <v>3.9672727272727268</v>
      </c>
      <c r="D7" s="9">
        <v>4</v>
      </c>
      <c r="E7" s="13" cm="1">
        <f t="array" ref="E7">INDEX($C:$C,ROW()+12*_xlfn.NUMBERVALUE(LEFT(E$1)))-$C7</f>
        <v>-4.3682727272727266</v>
      </c>
      <c r="F7" s="13" cm="1">
        <f t="array" ref="F7">INDEX($C:$C,ROW()+12*_xlfn.NUMBERVALUE(LEFT(F$1)))-$C7</f>
        <v>-4.2832727272727267</v>
      </c>
      <c r="G7" s="13" cm="1">
        <f t="array" ref="G7">INDEX($C:$C,ROW()+12*_xlfn.NUMBERVALUE(LEFT(G$1)))-$C7</f>
        <v>-4.2962727272727266</v>
      </c>
      <c r="H7" s="13" cm="1">
        <f t="array" ref="H7">INDEX($C:$C,ROW()+12*_xlfn.NUMBERVALUE(LEFT(H$1)))-$C7</f>
        <v>-4.2802727272727266</v>
      </c>
      <c r="I7" s="13" cm="1">
        <f t="array" ref="I7">INDEX($C:$C,ROW()+12*_xlfn.NUMBERVALUE(LEFT(I$1)))-$C7</f>
        <v>-4.0552727272727269</v>
      </c>
      <c r="J7" s="13" cm="1">
        <f t="array" ref="J7">INDEX($C:$C,ROW()+12*_xlfn.NUMBERVALUE(LEFT(J$1)))-$C7</f>
        <v>-3.8862727272727269</v>
      </c>
      <c r="K7" s="13" cm="1">
        <f t="array" ref="K7">INDEX($C:$C,ROW()+12*_xlfn.NUMBERVALUE(LEFT(K$1)))-$C7</f>
        <v>-2.1422727272727267</v>
      </c>
      <c r="L7" s="13" cm="1">
        <f t="array" ref="L7">INDEX($C:$C,ROW()+12*_xlfn.NUMBERVALUE(LEFT(L$1)))-$C7</f>
        <v>-2.1422727272727267</v>
      </c>
    </row>
    <row r="8" spans="1:22" x14ac:dyDescent="0.25">
      <c r="A8" s="1">
        <v>45214</v>
      </c>
      <c r="B8" s="12">
        <v>3.9510000000000001</v>
      </c>
      <c r="C8" s="12">
        <v>3.9710000000000001</v>
      </c>
      <c r="D8" s="12">
        <v>3.988</v>
      </c>
      <c r="E8" s="13" cm="1">
        <f t="array" ref="E8">INDEX($C:$C,ROW()+12*_xlfn.NUMBERVALUE(LEFT(E$1)))-$C8</f>
        <v>-4.3840000000000003</v>
      </c>
      <c r="F8" s="13" cm="1">
        <f t="array" ref="F8">INDEX($C:$C,ROW()+12*_xlfn.NUMBERVALUE(LEFT(F$1)))-$C8</f>
        <v>-4.2889999999999997</v>
      </c>
      <c r="G8" s="13" cm="1">
        <f t="array" ref="G8">INDEX($C:$C,ROW()+12*_xlfn.NUMBERVALUE(LEFT(G$1)))-$C8</f>
        <v>-4.3010000000000002</v>
      </c>
      <c r="H8" s="13" cm="1">
        <f t="array" ref="H8">INDEX($C:$C,ROW()+12*_xlfn.NUMBERVALUE(LEFT(H$1)))-$C8</f>
        <v>-4.28</v>
      </c>
      <c r="I8" s="13" cm="1">
        <f t="array" ref="I8">INDEX($C:$C,ROW()+12*_xlfn.NUMBERVALUE(LEFT(I$1)))-$C8</f>
        <v>-4.0250000000000004</v>
      </c>
      <c r="J8" s="13" cm="1">
        <f t="array" ref="J8">INDEX($C:$C,ROW()+12*_xlfn.NUMBERVALUE(LEFT(J$1)))-$C8</f>
        <v>-3.8879999999999999</v>
      </c>
      <c r="K8" s="13" cm="1">
        <f t="array" ref="K8">INDEX($C:$C,ROW()+12*_xlfn.NUMBERVALUE(LEFT(K$1)))-$C8</f>
        <v>-2.5430000000000001</v>
      </c>
      <c r="L8" s="13" cm="1">
        <f t="array" ref="L8">INDEX($C:$C,ROW()+12*_xlfn.NUMBERVALUE(LEFT(L$1)))-$C8</f>
        <v>-2.5430000000000001</v>
      </c>
    </row>
    <row r="9" spans="1:22" x14ac:dyDescent="0.25">
      <c r="A9" s="1">
        <v>45184</v>
      </c>
      <c r="B9" s="12">
        <v>3.77</v>
      </c>
      <c r="C9" s="12">
        <v>3.88</v>
      </c>
      <c r="D9" s="12">
        <v>3.9769999999999999</v>
      </c>
      <c r="E9" s="13" cm="1">
        <f t="array" ref="E9">INDEX($C:$C,ROW()+12*_xlfn.NUMBERVALUE(LEFT(E$1)))-$C9</f>
        <v>-4.298</v>
      </c>
      <c r="F9" s="13" cm="1">
        <f t="array" ref="F9">INDEX($C:$C,ROW()+12*_xlfn.NUMBERVALUE(LEFT(F$1)))-$C9</f>
        <v>-4.1989999999999998</v>
      </c>
      <c r="G9" s="13" cm="1">
        <f t="array" ref="G9">INDEX($C:$C,ROW()+12*_xlfn.NUMBERVALUE(LEFT(G$1)))-$C9</f>
        <v>-4.2089999999999996</v>
      </c>
      <c r="H9" s="13" cm="1">
        <f t="array" ref="H9">INDEX($C:$C,ROW()+12*_xlfn.NUMBERVALUE(LEFT(H$1)))-$C9</f>
        <v>-4.1819999999999995</v>
      </c>
      <c r="I9" s="13" cm="1">
        <f t="array" ref="I9">INDEX($C:$C,ROW()+12*_xlfn.NUMBERVALUE(LEFT(I$1)))-$C9</f>
        <v>-3.9169999999999998</v>
      </c>
      <c r="J9" s="13" cm="1">
        <f t="array" ref="J9">INDEX($C:$C,ROW()+12*_xlfn.NUMBERVALUE(LEFT(J$1)))-$C9</f>
        <v>-3.7829999999999999</v>
      </c>
      <c r="K9" s="13" cm="1">
        <f t="array" ref="K9">INDEX($C:$C,ROW()+12*_xlfn.NUMBERVALUE(LEFT(K$1)))-$C9</f>
        <v>-2.8689999999999998</v>
      </c>
      <c r="L9" s="13" cm="1">
        <f t="array" ref="L9">INDEX($C:$C,ROW()+12*_xlfn.NUMBERVALUE(LEFT(L$1)))-$C9</f>
        <v>-2.8689999999999998</v>
      </c>
    </row>
    <row r="10" spans="1:22" x14ac:dyDescent="0.25">
      <c r="A10" s="1">
        <v>45153</v>
      </c>
      <c r="B10" s="12">
        <v>3.722</v>
      </c>
      <c r="C10" s="12">
        <v>3.78</v>
      </c>
      <c r="D10" s="12">
        <v>3.8260000000000001</v>
      </c>
      <c r="E10" s="13" cm="1">
        <f t="array" ref="E10">INDEX($C:$C,ROW()+12*_xlfn.NUMBERVALUE(LEFT(E$1)))-$C10</f>
        <v>-4.1879999999999997</v>
      </c>
      <c r="F10" s="13" cm="1">
        <f t="array" ref="F10">INDEX($C:$C,ROW()+12*_xlfn.NUMBERVALUE(LEFT(F$1)))-$C10</f>
        <v>-4.0990000000000002</v>
      </c>
      <c r="G10" s="13" cm="1">
        <f t="array" ref="G10">INDEX($C:$C,ROW()+12*_xlfn.NUMBERVALUE(LEFT(G$1)))-$C10</f>
        <v>-4.109</v>
      </c>
      <c r="H10" s="13" cm="1">
        <f t="array" ref="H10">INDEX($C:$C,ROW()+12*_xlfn.NUMBERVALUE(LEFT(H$1)))-$C10</f>
        <v>-4.0779999999999994</v>
      </c>
      <c r="I10" s="13" cm="1">
        <f t="array" ref="I10">INDEX($C:$C,ROW()+12*_xlfn.NUMBERVALUE(LEFT(I$1)))-$C10</f>
        <v>-3.8079999999999998</v>
      </c>
      <c r="J10" s="13" cm="1">
        <f t="array" ref="J10">INDEX($C:$C,ROW()+12*_xlfn.NUMBERVALUE(LEFT(J$1)))-$C10</f>
        <v>-3.5879999999999996</v>
      </c>
      <c r="K10" s="13" cm="1">
        <f t="array" ref="K10">INDEX($C:$C,ROW()+12*_xlfn.NUMBERVALUE(LEFT(K$1)))-$C10</f>
        <v>-3.3849999999999998</v>
      </c>
      <c r="L10" s="13" cm="1">
        <f t="array" ref="L10">INDEX($C:$C,ROW()+12*_xlfn.NUMBERVALUE(LEFT(L$1)))-$C10</f>
        <v>-3.3849999999999998</v>
      </c>
    </row>
    <row r="11" spans="1:22" x14ac:dyDescent="0.25">
      <c r="A11" s="1">
        <v>45122</v>
      </c>
      <c r="B11" s="12">
        <v>3.589</v>
      </c>
      <c r="C11" s="12">
        <v>3.6720000000000002</v>
      </c>
      <c r="D11" s="12">
        <v>3.7250000000000001</v>
      </c>
      <c r="E11" s="13" cm="1">
        <f t="array" ref="E11">INDEX($C:$C,ROW()+12*_xlfn.NUMBERVALUE(LEFT(E$1)))-$C11</f>
        <v>-4.0369999999999999</v>
      </c>
      <c r="F11" s="13" cm="1">
        <f t="array" ref="F11">INDEX($C:$C,ROW()+12*_xlfn.NUMBERVALUE(LEFT(F$1)))-$C11</f>
        <v>-3.9930000000000003</v>
      </c>
      <c r="G11" s="13" cm="1">
        <f t="array" ref="G11">INDEX($C:$C,ROW()+12*_xlfn.NUMBERVALUE(LEFT(G$1)))-$C11</f>
        <v>-4.0019999999999998</v>
      </c>
      <c r="H11" s="13" cm="1">
        <f t="array" ref="H11">INDEX($C:$C,ROW()+12*_xlfn.NUMBERVALUE(LEFT(H$1)))-$C11</f>
        <v>-3.9660000000000002</v>
      </c>
      <c r="I11" s="13" cm="1">
        <f t="array" ref="I11">INDEX($C:$C,ROW()+12*_xlfn.NUMBERVALUE(LEFT(I$1)))-$C11</f>
        <v>-3.6910000000000003</v>
      </c>
      <c r="J11" s="13" cm="1">
        <f t="array" ref="J11">INDEX($C:$C,ROW()+12*_xlfn.NUMBERVALUE(LEFT(J$1)))-$C11</f>
        <v>-3.4670000000000001</v>
      </c>
      <c r="K11" s="13" cm="1">
        <f t="array" ref="K11">INDEX($C:$C,ROW()+12*_xlfn.NUMBERVALUE(LEFT(K$1)))-$C11</f>
        <v>-3.6350000000000002</v>
      </c>
      <c r="L11" s="13" cm="1">
        <f t="array" ref="L11">INDEX($C:$C,ROW()+12*_xlfn.NUMBERVALUE(LEFT(L$1)))-$C11</f>
        <v>-3.6350000000000002</v>
      </c>
    </row>
    <row r="12" spans="1:22" x14ac:dyDescent="0.25">
      <c r="A12" s="1">
        <v>45092</v>
      </c>
      <c r="B12" s="12">
        <v>3.4590000000000001</v>
      </c>
      <c r="C12" s="12">
        <v>3.536</v>
      </c>
      <c r="D12" s="12">
        <v>3.61</v>
      </c>
      <c r="E12" s="13" cm="1">
        <f t="array" ref="E12">INDEX($C:$C,ROW()+12*_xlfn.NUMBERVALUE(LEFT(E$1)))-$C12</f>
        <v>-3.8650000000000002</v>
      </c>
      <c r="F12" s="13" cm="1">
        <f t="array" ref="F12">INDEX($C:$C,ROW()+12*_xlfn.NUMBERVALUE(LEFT(F$1)))-$C12</f>
        <v>-3.8580000000000001</v>
      </c>
      <c r="G12" s="13" cm="1">
        <f t="array" ref="G12">INDEX($C:$C,ROW()+12*_xlfn.NUMBERVALUE(LEFT(G$1)))-$C12</f>
        <v>-3.8660000000000001</v>
      </c>
      <c r="H12" s="13" cm="1">
        <f t="array" ref="H12">INDEX($C:$C,ROW()+12*_xlfn.NUMBERVALUE(LEFT(H$1)))-$C12</f>
        <v>-3.8040000000000003</v>
      </c>
      <c r="I12" s="13" cm="1">
        <f t="array" ref="I12">INDEX($C:$C,ROW()+12*_xlfn.NUMBERVALUE(LEFT(I$1)))-$C12</f>
        <v>-3.55</v>
      </c>
      <c r="J12" s="13" cm="1">
        <f t="array" ref="J12">INDEX($C:$C,ROW()+12*_xlfn.NUMBERVALUE(LEFT(J$1)))-$C12</f>
        <v>-3.2949999999999999</v>
      </c>
      <c r="K12" s="13" cm="1">
        <f t="array" ref="K12">INDEX($C:$C,ROW()+12*_xlfn.NUMBERVALUE(LEFT(K$1)))-$C12</f>
        <v>-3.7749999999999999</v>
      </c>
      <c r="L12" s="13" cm="1">
        <f t="array" ref="L12">INDEX($C:$C,ROW()+12*_xlfn.NUMBERVALUE(LEFT(L$1)))-$C12</f>
        <v>-3.7749999999999999</v>
      </c>
    </row>
    <row r="13" spans="1:22" x14ac:dyDescent="0.25">
      <c r="A13" s="1">
        <v>45061</v>
      </c>
      <c r="B13" s="12">
        <v>3.27</v>
      </c>
      <c r="C13" s="12">
        <v>3.3719999999999999</v>
      </c>
      <c r="D13" s="12">
        <v>3.4830000000000001</v>
      </c>
      <c r="E13" s="13" cm="1">
        <f t="array" ref="E13">INDEX($C:$C,ROW()+12*_xlfn.NUMBERVALUE(LEFT(E$1)))-$C13</f>
        <v>-3.6839999999999997</v>
      </c>
      <c r="F13" s="13" cm="1">
        <f t="array" ref="F13">INDEX($C:$C,ROW()+12*_xlfn.NUMBERVALUE(LEFT(F$1)))-$C13</f>
        <v>-3.6970000000000001</v>
      </c>
      <c r="G13" s="13" cm="1">
        <f t="array" ref="G13">INDEX($C:$C,ROW()+12*_xlfn.NUMBERVALUE(LEFT(G$1)))-$C13</f>
        <v>-3.7010000000000001</v>
      </c>
      <c r="H13" s="13" cm="1">
        <f t="array" ref="H13">INDEX($C:$C,ROW()+12*_xlfn.NUMBERVALUE(LEFT(H$1)))-$C13</f>
        <v>-3.629</v>
      </c>
      <c r="I13" s="13" cm="1">
        <f t="array" ref="I13">INDEX($C:$C,ROW()+12*_xlfn.NUMBERVALUE(LEFT(I$1)))-$C13</f>
        <v>-3.3819999999999997</v>
      </c>
      <c r="J13" s="13" cm="1">
        <f t="array" ref="J13">INDEX($C:$C,ROW()+12*_xlfn.NUMBERVALUE(LEFT(J$1)))-$C13</f>
        <v>-3.0469999999999997</v>
      </c>
      <c r="K13" s="13" cm="1">
        <f t="array" ref="K13">INDEX($C:$C,ROW()+12*_xlfn.NUMBERVALUE(LEFT(K$1)))-$C13</f>
        <v>-3.758</v>
      </c>
      <c r="L13" s="13" cm="1">
        <f t="array" ref="L13">INDEX($C:$C,ROW()+12*_xlfn.NUMBERVALUE(LEFT(L$1)))-$C13</f>
        <v>-3.758</v>
      </c>
    </row>
    <row r="14" spans="1:22" x14ac:dyDescent="0.25">
      <c r="A14" s="1">
        <v>45031</v>
      </c>
      <c r="B14" s="12">
        <v>3.052</v>
      </c>
      <c r="C14" s="12">
        <v>3.1789999999999998</v>
      </c>
      <c r="D14" s="12">
        <v>3.2879999999999998</v>
      </c>
      <c r="E14" s="13" cm="1">
        <f t="array" ref="E14">INDEX($C:$C,ROW()+12*_xlfn.NUMBERVALUE(LEFT(E$1)))-$C14</f>
        <v>-3.4889999999999999</v>
      </c>
      <c r="F14" s="13" cm="1">
        <f t="array" ref="F14">INDEX($C:$C,ROW()+12*_xlfn.NUMBERVALUE(LEFT(F$1)))-$C14</f>
        <v>-3.5069999999999997</v>
      </c>
      <c r="G14" s="13" cm="1">
        <f t="array" ref="G14">INDEX($C:$C,ROW()+12*_xlfn.NUMBERVALUE(LEFT(G$1)))-$C14</f>
        <v>-3.5089999999999999</v>
      </c>
      <c r="H14" s="13" cm="1">
        <f t="array" ref="H14">INDEX($C:$C,ROW()+12*_xlfn.NUMBERVALUE(LEFT(H$1)))-$C14</f>
        <v>-3.4279999999999999</v>
      </c>
      <c r="I14" s="13" cm="1">
        <f t="array" ref="I14">INDEX($C:$C,ROW()+12*_xlfn.NUMBERVALUE(LEFT(I$1)))-$C14</f>
        <v>-3.1739999999999999</v>
      </c>
      <c r="J14" s="13" cm="1">
        <f t="array" ref="J14">INDEX($C:$C,ROW()+12*_xlfn.NUMBERVALUE(LEFT(J$1)))-$C14</f>
        <v>-2.8489999999999998</v>
      </c>
      <c r="K14" s="13" cm="1">
        <f t="array" ref="K14">INDEX($C:$C,ROW()+12*_xlfn.NUMBERVALUE(LEFT(K$1)))-$C14</f>
        <v>-3.6269999999999998</v>
      </c>
      <c r="L14" s="13" cm="1">
        <f t="array" ref="L14">INDEX($C:$C,ROW()+12*_xlfn.NUMBERVALUE(LEFT(L$1)))-$C14</f>
        <v>-3.6269999999999998</v>
      </c>
    </row>
    <row r="15" spans="1:22" x14ac:dyDescent="0.25">
      <c r="A15" s="1">
        <v>45000</v>
      </c>
      <c r="B15" s="12">
        <v>2.6459999999999999</v>
      </c>
      <c r="C15" s="12">
        <v>2.9180000000000001</v>
      </c>
      <c r="D15" s="12">
        <v>3.052</v>
      </c>
      <c r="E15" s="13" cm="1">
        <f t="array" ref="E15">INDEX($C:$C,ROW()+12*_xlfn.NUMBERVALUE(LEFT(E$1)))-$C15</f>
        <v>-3.2270000000000003</v>
      </c>
      <c r="F15" s="13" cm="1">
        <f t="array" ref="F15">INDEX($C:$C,ROW()+12*_xlfn.NUMBERVALUE(LEFT(F$1)))-$C15</f>
        <v>-3.246</v>
      </c>
      <c r="G15" s="13" cm="1">
        <f t="array" ref="G15">INDEX($C:$C,ROW()+12*_xlfn.NUMBERVALUE(LEFT(G$1)))-$C15</f>
        <v>-3.2480000000000002</v>
      </c>
      <c r="H15" s="13" cm="1">
        <f t="array" ref="H15">INDEX($C:$C,ROW()+12*_xlfn.NUMBERVALUE(LEFT(H$1)))-$C15</f>
        <v>-3.1470000000000002</v>
      </c>
      <c r="I15" s="13" cm="1">
        <f t="array" ref="I15">INDEX($C:$C,ROW()+12*_xlfn.NUMBERVALUE(LEFT(I$1)))-$C15</f>
        <v>-2.891</v>
      </c>
      <c r="J15" s="13" cm="1">
        <f t="array" ref="J15">INDEX($C:$C,ROW()+12*_xlfn.NUMBERVALUE(LEFT(J$1)))-$C15</f>
        <v>-2.613</v>
      </c>
      <c r="K15" s="13" cm="1">
        <f t="array" ref="K15">INDEX($C:$C,ROW()+12*_xlfn.NUMBERVALUE(LEFT(K$1)))-$C15</f>
        <v>-3.4130000000000003</v>
      </c>
      <c r="L15" s="13" cm="1">
        <f t="array" ref="L15">INDEX($C:$C,ROW()+12*_xlfn.NUMBERVALUE(LEFT(L$1)))-$C15</f>
        <v>-3.4130000000000003</v>
      </c>
    </row>
    <row r="16" spans="1:22" x14ac:dyDescent="0.25">
      <c r="A16" s="1">
        <v>44972</v>
      </c>
      <c r="B16" s="12">
        <v>2.4830000000000001</v>
      </c>
      <c r="C16" s="12">
        <v>2.64</v>
      </c>
      <c r="D16" s="12">
        <v>2.7440000000000002</v>
      </c>
      <c r="E16" s="13" cm="1">
        <f t="array" ref="E16">INDEX($C:$C,ROW()+12*_xlfn.NUMBERVALUE(LEFT(E$1)))-$C16</f>
        <v>-2.948</v>
      </c>
      <c r="F16" s="13" cm="1">
        <f t="array" ref="F16">INDEX($C:$C,ROW()+12*_xlfn.NUMBERVALUE(LEFT(F$1)))-$C16</f>
        <v>-2.968</v>
      </c>
      <c r="G16" s="13" cm="1">
        <f t="array" ref="G16">INDEX($C:$C,ROW()+12*_xlfn.NUMBERVALUE(LEFT(G$1)))-$C16</f>
        <v>-2.9690000000000003</v>
      </c>
      <c r="H16" s="13" cm="1">
        <f t="array" ref="H16">INDEX($C:$C,ROW()+12*_xlfn.NUMBERVALUE(LEFT(H$1)))-$C16</f>
        <v>-2.8240000000000003</v>
      </c>
      <c r="I16" s="13" cm="1">
        <f t="array" ref="I16">INDEX($C:$C,ROW()+12*_xlfn.NUMBERVALUE(LEFT(I$1)))-$C16</f>
        <v>-2.5920000000000001</v>
      </c>
      <c r="J16" s="13" cm="1">
        <f t="array" ref="J16">INDEX($C:$C,ROW()+12*_xlfn.NUMBERVALUE(LEFT(J$1)))-$C16</f>
        <v>-2.3520000000000003</v>
      </c>
      <c r="K16" s="13" cm="1">
        <f t="array" ref="K16">INDEX($C:$C,ROW()+12*_xlfn.NUMBERVALUE(LEFT(K$1)))-$C16</f>
        <v>-3.1720000000000002</v>
      </c>
      <c r="L16" s="13" cm="1">
        <f t="array" ref="L16">INDEX($C:$C,ROW()+12*_xlfn.NUMBERVALUE(LEFT(L$1)))-$C16</f>
        <v>-3.1720000000000002</v>
      </c>
    </row>
    <row r="17" spans="1:12" x14ac:dyDescent="0.25">
      <c r="A17" s="1">
        <v>44941</v>
      </c>
      <c r="B17" s="12">
        <v>2.1619999999999999</v>
      </c>
      <c r="C17" s="12">
        <v>2.3450000000000002</v>
      </c>
      <c r="D17" s="12">
        <v>2.512</v>
      </c>
      <c r="E17" s="13" cm="1">
        <f t="array" ref="E17">INDEX($C:$C,ROW()+12*_xlfn.NUMBERVALUE(LEFT(E$1)))-$C17</f>
        <v>-2.653</v>
      </c>
      <c r="F17" s="13" cm="1">
        <f t="array" ref="F17">INDEX($C:$C,ROW()+12*_xlfn.NUMBERVALUE(LEFT(F$1)))-$C17</f>
        <v>-2.673</v>
      </c>
      <c r="G17" s="13" cm="1">
        <f t="array" ref="G17">INDEX($C:$C,ROW()+12*_xlfn.NUMBERVALUE(LEFT(G$1)))-$C17</f>
        <v>-2.6710000000000003</v>
      </c>
      <c r="H17" s="13" cm="1">
        <f t="array" ref="H17">INDEX($C:$C,ROW()+12*_xlfn.NUMBERVALUE(LEFT(H$1)))-$C17</f>
        <v>-2.4910000000000001</v>
      </c>
      <c r="I17" s="13" cm="1">
        <f t="array" ref="I17">INDEX($C:$C,ROW()+12*_xlfn.NUMBERVALUE(LEFT(I$1)))-$C17</f>
        <v>-2.282</v>
      </c>
      <c r="J17" s="13" cm="1">
        <f t="array" ref="J17">INDEX($C:$C,ROW()+12*_xlfn.NUMBERVALUE(LEFT(J$1)))-$C17</f>
        <v>-2.0530000000000004</v>
      </c>
      <c r="K17" s="13" cm="1">
        <f t="array" ref="K17">INDEX($C:$C,ROW()+12*_xlfn.NUMBERVALUE(LEFT(K$1)))-$C17</f>
        <v>-2.9050000000000002</v>
      </c>
      <c r="L17" s="13" cm="1">
        <f t="array" ref="L17">INDEX($C:$C,ROW()+12*_xlfn.NUMBERVALUE(LEFT(L$1)))-$C17</f>
        <v>-2.9050000000000002</v>
      </c>
    </row>
    <row r="18" spans="1:12" x14ac:dyDescent="0.25">
      <c r="A18" s="1">
        <v>44910</v>
      </c>
      <c r="B18" s="12">
        <v>1.972</v>
      </c>
      <c r="C18" s="12">
        <v>2.0630000000000002</v>
      </c>
      <c r="D18" s="12">
        <v>2.202</v>
      </c>
      <c r="E18" s="13" cm="1">
        <f t="array" ref="E18">INDEX($C:$C,ROW()+12*_xlfn.NUMBERVALUE(LEFT(E$1)))-$C18</f>
        <v>-2.375</v>
      </c>
      <c r="F18" s="13" cm="1">
        <f t="array" ref="F18">INDEX($C:$C,ROW()+12*_xlfn.NUMBERVALUE(LEFT(F$1)))-$C18</f>
        <v>-2.391</v>
      </c>
      <c r="G18" s="13" cm="1">
        <f t="array" ref="G18">INDEX($C:$C,ROW()+12*_xlfn.NUMBERVALUE(LEFT(G$1)))-$C18</f>
        <v>-2.379</v>
      </c>
      <c r="H18" s="13" cm="1">
        <f t="array" ref="H18">INDEX($C:$C,ROW()+12*_xlfn.NUMBERVALUE(LEFT(H$1)))-$C18</f>
        <v>-2.1890000000000001</v>
      </c>
      <c r="I18" s="13" cm="1">
        <f t="array" ref="I18">INDEX($C:$C,ROW()+12*_xlfn.NUMBERVALUE(LEFT(I$1)))-$C18</f>
        <v>-1.9820000000000002</v>
      </c>
      <c r="J18" s="13" cm="1">
        <f t="array" ref="J18">INDEX($C:$C,ROW()+12*_xlfn.NUMBERVALUE(LEFT(J$1)))-$C18</f>
        <v>-1.7910000000000001</v>
      </c>
      <c r="K18" s="13" cm="1">
        <f t="array" ref="K18">INDEX($C:$C,ROW()+12*_xlfn.NUMBERVALUE(LEFT(K$1)))-$C18</f>
        <v>-2.645</v>
      </c>
      <c r="L18" s="13" cm="1">
        <f t="array" ref="L18">INDEX($C:$C,ROW()+12*_xlfn.NUMBERVALUE(LEFT(L$1)))-$C18</f>
        <v>-2.645</v>
      </c>
    </row>
    <row r="19" spans="1:12" x14ac:dyDescent="0.25">
      <c r="A19" s="1">
        <v>44880</v>
      </c>
      <c r="B19" s="12">
        <v>1.726</v>
      </c>
      <c r="C19" s="12">
        <v>1.825</v>
      </c>
      <c r="D19" s="12">
        <v>1.984</v>
      </c>
      <c r="E19" s="13" cm="1">
        <f t="array" ref="E19">INDEX($C:$C,ROW()+12*_xlfn.NUMBERVALUE(LEFT(E$1)))-$C19</f>
        <v>-2.141</v>
      </c>
      <c r="F19" s="13" cm="1">
        <f t="array" ref="F19">INDEX($C:$C,ROW()+12*_xlfn.NUMBERVALUE(LEFT(F$1)))-$C19</f>
        <v>-2.1539999999999999</v>
      </c>
      <c r="G19" s="13" cm="1">
        <f t="array" ref="G19">INDEX($C:$C,ROW()+12*_xlfn.NUMBERVALUE(LEFT(G$1)))-$C19</f>
        <v>-2.1379999999999999</v>
      </c>
      <c r="H19" s="13" cm="1">
        <f t="array" ref="H19">INDEX($C:$C,ROW()+12*_xlfn.NUMBERVALUE(LEFT(H$1)))-$C19</f>
        <v>-1.913</v>
      </c>
      <c r="I19" s="13" cm="1">
        <f t="array" ref="I19">INDEX($C:$C,ROW()+12*_xlfn.NUMBERVALUE(LEFT(I$1)))-$C19</f>
        <v>-1.744</v>
      </c>
      <c r="J19" s="13" cm="1">
        <f t="array" ref="J19">INDEX($C:$C,ROW()+12*_xlfn.NUMBERVALUE(LEFT(J$1)))-$C19</f>
        <v>-1.6019999999999999</v>
      </c>
      <c r="K19" s="13" cm="1">
        <f t="array" ref="K19">INDEX($C:$C,ROW()+12*_xlfn.NUMBERVALUE(LEFT(K$1)))-$C19</f>
        <v>-2.3919999999999999</v>
      </c>
      <c r="L19" s="13" cm="1">
        <f t="array" ref="L19">INDEX($C:$C,ROW()+12*_xlfn.NUMBERVALUE(LEFT(L$1)))-$C19</f>
        <v>-2.3919999999999999</v>
      </c>
    </row>
    <row r="20" spans="1:12" x14ac:dyDescent="0.25">
      <c r="A20" s="1">
        <v>44849</v>
      </c>
      <c r="B20" s="12">
        <v>1.173</v>
      </c>
      <c r="C20" s="12">
        <v>1.4279999999999999</v>
      </c>
      <c r="D20" s="12">
        <v>1.704</v>
      </c>
      <c r="E20" s="13" cm="1">
        <f t="array" ref="E20">INDEX($C:$C,ROW()+12*_xlfn.NUMBERVALUE(LEFT(E$1)))-$C20</f>
        <v>-1.746</v>
      </c>
      <c r="F20" s="13" cm="1">
        <f t="array" ref="F20">INDEX($C:$C,ROW()+12*_xlfn.NUMBERVALUE(LEFT(F$1)))-$C20</f>
        <v>-1.758</v>
      </c>
      <c r="G20" s="13" cm="1">
        <f t="array" ref="G20">INDEX($C:$C,ROW()+12*_xlfn.NUMBERVALUE(LEFT(G$1)))-$C20</f>
        <v>-1.7369999999999999</v>
      </c>
      <c r="H20" s="13" cm="1">
        <f t="array" ref="H20">INDEX($C:$C,ROW()+12*_xlfn.NUMBERVALUE(LEFT(H$1)))-$C20</f>
        <v>-1.482</v>
      </c>
      <c r="I20" s="13" cm="1">
        <f t="array" ref="I20">INDEX($C:$C,ROW()+12*_xlfn.NUMBERVALUE(LEFT(I$1)))-$C20</f>
        <v>-1.345</v>
      </c>
      <c r="J20" s="13" cm="1">
        <f t="array" ref="J20">INDEX($C:$C,ROW()+12*_xlfn.NUMBERVALUE(LEFT(J$1)))-$C20</f>
        <v>-1.202</v>
      </c>
      <c r="K20" s="13" cm="1">
        <f t="array" ref="K20">INDEX($C:$C,ROW()+12*_xlfn.NUMBERVALUE(LEFT(K$1)))-$C20</f>
        <v>-1.978</v>
      </c>
      <c r="L20" s="13" cm="1">
        <f t="array" ref="L20">INDEX($C:$C,ROW()+12*_xlfn.NUMBERVALUE(LEFT(L$1)))-$C20</f>
        <v>-1.978</v>
      </c>
    </row>
    <row r="21" spans="1:12" x14ac:dyDescent="0.25">
      <c r="A21" s="1">
        <v>44819</v>
      </c>
      <c r="B21" s="12">
        <v>0.71199999999999997</v>
      </c>
      <c r="C21" s="12">
        <v>1.0109999999999999</v>
      </c>
      <c r="D21" s="12">
        <v>1.228</v>
      </c>
      <c r="E21" s="13" cm="1">
        <f t="array" ref="E21">INDEX($C:$C,ROW()+12*_xlfn.NUMBERVALUE(LEFT(E$1)))-$C21</f>
        <v>-1.3299999999999998</v>
      </c>
      <c r="F21" s="13" cm="1">
        <f t="array" ref="F21">INDEX($C:$C,ROW()+12*_xlfn.NUMBERVALUE(LEFT(F$1)))-$C21</f>
        <v>-1.3399999999999999</v>
      </c>
      <c r="G21" s="13" cm="1">
        <f t="array" ref="G21">INDEX($C:$C,ROW()+12*_xlfn.NUMBERVALUE(LEFT(G$1)))-$C21</f>
        <v>-1.3129999999999999</v>
      </c>
      <c r="H21" s="13" cm="1">
        <f t="array" ref="H21">INDEX($C:$C,ROW()+12*_xlfn.NUMBERVALUE(LEFT(H$1)))-$C21</f>
        <v>-1.0479999999999998</v>
      </c>
      <c r="I21" s="13" cm="1">
        <f t="array" ref="I21">INDEX($C:$C,ROW()+12*_xlfn.NUMBERVALUE(LEFT(I$1)))-$C21</f>
        <v>-0.91399999999999992</v>
      </c>
      <c r="J21" s="13" cm="1">
        <f t="array" ref="J21">INDEX($C:$C,ROW()+12*_xlfn.NUMBERVALUE(LEFT(J$1)))-$C21</f>
        <v>-0.78799999999999992</v>
      </c>
      <c r="K21" s="13" cm="1">
        <f t="array" ref="K21">INDEX($C:$C,ROW()+12*_xlfn.NUMBERVALUE(LEFT(K$1)))-$C21</f>
        <v>-1.556</v>
      </c>
      <c r="L21" s="13" cm="1">
        <f t="array" ref="L21">INDEX($C:$C,ROW()+12*_xlfn.NUMBERVALUE(LEFT(L$1)))-$C21</f>
        <v>-1.556</v>
      </c>
    </row>
    <row r="22" spans="1:12" x14ac:dyDescent="0.25">
      <c r="A22" s="1">
        <v>44788</v>
      </c>
      <c r="B22" s="12">
        <v>0.246</v>
      </c>
      <c r="C22" s="12">
        <v>0.39500000000000002</v>
      </c>
      <c r="D22" s="12">
        <v>0.65400000000000003</v>
      </c>
      <c r="E22" s="13" cm="1">
        <f t="array" ref="E22">INDEX($C:$C,ROW()+12*_xlfn.NUMBERVALUE(LEFT(E$1)))-$C22</f>
        <v>-0.71399999999999997</v>
      </c>
      <c r="F22" s="13" cm="1">
        <f t="array" ref="F22">INDEX($C:$C,ROW()+12*_xlfn.NUMBERVALUE(LEFT(F$1)))-$C22</f>
        <v>-0.72399999999999998</v>
      </c>
      <c r="G22" s="13" cm="1">
        <f t="array" ref="G22">INDEX($C:$C,ROW()+12*_xlfn.NUMBERVALUE(LEFT(G$1)))-$C22</f>
        <v>-0.69300000000000006</v>
      </c>
      <c r="H22" s="13" cm="1">
        <f t="array" ref="H22">INDEX($C:$C,ROW()+12*_xlfn.NUMBERVALUE(LEFT(H$1)))-$C22</f>
        <v>-0.42300000000000004</v>
      </c>
      <c r="I22" s="13" cm="1">
        <f t="array" ref="I22">INDEX($C:$C,ROW()+12*_xlfn.NUMBERVALUE(LEFT(I$1)))-$C22</f>
        <v>-0.20300000000000001</v>
      </c>
      <c r="J22" s="13" cm="1">
        <f t="array" ref="J22">INDEX($C:$C,ROW()+12*_xlfn.NUMBERVALUE(LEFT(J$1)))-$C22</f>
        <v>-0.16900000000000001</v>
      </c>
      <c r="K22" s="13" cm="1">
        <f t="array" ref="K22">INDEX($C:$C,ROW()+12*_xlfn.NUMBERVALUE(LEFT(K$1)))-$C22</f>
        <v>-0.94300000000000006</v>
      </c>
      <c r="L22" s="13" cm="1">
        <f t="array" ref="L22">INDEX($C:$C,ROW()+12*_xlfn.NUMBERVALUE(LEFT(L$1)))-$C22</f>
        <v>-0.94300000000000006</v>
      </c>
    </row>
    <row r="23" spans="1:12" x14ac:dyDescent="0.25">
      <c r="A23" s="1">
        <v>44757</v>
      </c>
      <c r="B23" s="12">
        <v>-0.17599999999999999</v>
      </c>
      <c r="C23" s="12">
        <v>3.6999999999999998E-2</v>
      </c>
      <c r="D23" s="12">
        <v>0.26700000000000002</v>
      </c>
      <c r="E23" s="13" cm="1">
        <f t="array" ref="E23">INDEX($C:$C,ROW()+12*_xlfn.NUMBERVALUE(LEFT(E$1)))-$C23</f>
        <v>-0.35799999999999998</v>
      </c>
      <c r="F23" s="13" cm="1">
        <f t="array" ref="F23">INDEX($C:$C,ROW()+12*_xlfn.NUMBERVALUE(LEFT(F$1)))-$C23</f>
        <v>-0.36699999999999999</v>
      </c>
      <c r="G23" s="13" cm="1">
        <f t="array" ref="G23">INDEX($C:$C,ROW()+12*_xlfn.NUMBERVALUE(LEFT(G$1)))-$C23</f>
        <v>-0.33099999999999996</v>
      </c>
      <c r="H23" s="13" cm="1">
        <f t="array" ref="H23">INDEX($C:$C,ROW()+12*_xlfn.NUMBERVALUE(LEFT(H$1)))-$C23</f>
        <v>-5.5999999999999994E-2</v>
      </c>
      <c r="I23" s="13" cm="1">
        <f t="array" ref="I23">INDEX($C:$C,ROW()+12*_xlfn.NUMBERVALUE(LEFT(I$1)))-$C23</f>
        <v>0.16799999999999998</v>
      </c>
      <c r="J23" s="13" cm="1">
        <f t="array" ref="J23">INDEX($C:$C,ROW()+12*_xlfn.NUMBERVALUE(LEFT(J$1)))-$C23</f>
        <v>0.184</v>
      </c>
      <c r="K23" s="13" cm="1">
        <f t="array" ref="K23">INDEX($C:$C,ROW()+12*_xlfn.NUMBERVALUE(LEFT(K$1)))-$C23</f>
        <v>-0.58200000000000007</v>
      </c>
      <c r="L23" s="13" cm="1">
        <f t="array" ref="L23">INDEX($C:$C,ROW()+12*_xlfn.NUMBERVALUE(LEFT(L$1)))-$C23</f>
        <v>-0.58200000000000007</v>
      </c>
    </row>
    <row r="24" spans="1:12" x14ac:dyDescent="0.25">
      <c r="A24" s="1">
        <v>44727</v>
      </c>
      <c r="B24" s="12">
        <v>-0.33500000000000002</v>
      </c>
      <c r="C24" s="12">
        <v>-0.23899999999999999</v>
      </c>
      <c r="D24" s="12">
        <v>-0.16300000000000001</v>
      </c>
      <c r="E24" s="13" cm="1">
        <f t="array" ref="E24">INDEX($C:$C,ROW()+12*_xlfn.NUMBERVALUE(LEFT(E$1)))-$C24</f>
        <v>-8.3000000000000018E-2</v>
      </c>
      <c r="F24" s="13" cm="1">
        <f t="array" ref="F24">INDEX($C:$C,ROW()+12*_xlfn.NUMBERVALUE(LEFT(F$1)))-$C24</f>
        <v>-9.1000000000000025E-2</v>
      </c>
      <c r="G24" s="13" cm="1">
        <f t="array" ref="G24">INDEX($C:$C,ROW()+12*_xlfn.NUMBERVALUE(LEFT(G$1)))-$C24</f>
        <v>-2.9000000000000026E-2</v>
      </c>
      <c r="H24" s="13" cm="1">
        <f t="array" ref="H24">INDEX($C:$C,ROW()+12*_xlfn.NUMBERVALUE(LEFT(H$1)))-$C24</f>
        <v>0.22499999999999998</v>
      </c>
      <c r="I24" s="13" cm="1">
        <f t="array" ref="I24">INDEX($C:$C,ROW()+12*_xlfn.NUMBERVALUE(LEFT(I$1)))-$C24</f>
        <v>0.48</v>
      </c>
      <c r="J24" s="13" cm="1">
        <f t="array" ref="J24">INDEX($C:$C,ROW()+12*_xlfn.NUMBERVALUE(LEFT(J$1)))-$C24</f>
        <v>0.44899999999999995</v>
      </c>
      <c r="K24" s="13" cm="1">
        <f t="array" ref="K24">INDEX($C:$C,ROW()+12*_xlfn.NUMBERVALUE(LEFT(K$1)))-$C24</f>
        <v>-0.30400000000000005</v>
      </c>
      <c r="L24" s="13" cm="1">
        <f t="array" ref="L24">INDEX($C:$C,ROW()+12*_xlfn.NUMBERVALUE(LEFT(L$1)))-$C24</f>
        <v>-0.30400000000000005</v>
      </c>
    </row>
    <row r="25" spans="1:12" x14ac:dyDescent="0.25">
      <c r="A25" s="1">
        <v>44696</v>
      </c>
      <c r="B25" s="12">
        <v>-0.42699999999999999</v>
      </c>
      <c r="C25" s="12">
        <v>-0.38600000000000001</v>
      </c>
      <c r="D25" s="12">
        <v>-0.33800000000000002</v>
      </c>
      <c r="E25" s="13" cm="1">
        <f t="array" ref="E25">INDEX($C:$C,ROW()+12*_xlfn.NUMBERVALUE(LEFT(E$1)))-$C25</f>
        <v>6.0999999999999999E-2</v>
      </c>
      <c r="F25" s="13" cm="1">
        <f t="array" ref="F25">INDEX($C:$C,ROW()+12*_xlfn.NUMBERVALUE(LEFT(F$1)))-$C25</f>
        <v>5.6999999999999995E-2</v>
      </c>
      <c r="G25" s="13" cm="1">
        <f t="array" ref="G25">INDEX($C:$C,ROW()+12*_xlfn.NUMBERVALUE(LEFT(G$1)))-$C25</f>
        <v>0.129</v>
      </c>
      <c r="H25" s="13" cm="1">
        <f t="array" ref="H25">INDEX($C:$C,ROW()+12*_xlfn.NUMBERVALUE(LEFT(H$1)))-$C25</f>
        <v>0.376</v>
      </c>
      <c r="I25" s="13" cm="1">
        <f t="array" ref="I25">INDEX($C:$C,ROW()+12*_xlfn.NUMBERVALUE(LEFT(I$1)))-$C25</f>
        <v>0.71100000000000008</v>
      </c>
      <c r="J25" s="13" cm="1">
        <f t="array" ref="J25">INDEX($C:$C,ROW()+12*_xlfn.NUMBERVALUE(LEFT(J$1)))-$C25</f>
        <v>0.58699999999999997</v>
      </c>
      <c r="K25" s="13" cm="1">
        <f t="array" ref="K25">INDEX($C:$C,ROW()+12*_xlfn.NUMBERVALUE(LEFT(K$1)))-$C25</f>
        <v>-0.15400000000000003</v>
      </c>
      <c r="L25" s="13" cm="1">
        <f t="array" ref="L25">INDEX($C:$C,ROW()+12*_xlfn.NUMBERVALUE(LEFT(L$1)))-$C25</f>
        <v>-0.15400000000000003</v>
      </c>
    </row>
    <row r="26" spans="1:12" x14ac:dyDescent="0.25">
      <c r="A26" s="1">
        <v>44666</v>
      </c>
      <c r="B26" s="12">
        <v>-0.47499999999999998</v>
      </c>
      <c r="C26" s="12">
        <v>-0.44800000000000001</v>
      </c>
      <c r="D26" s="12">
        <v>-0.41499999999999998</v>
      </c>
      <c r="E26" s="13" cm="1">
        <f t="array" ref="E26">INDEX($C:$C,ROW()+12*_xlfn.NUMBERVALUE(LEFT(E$1)))-$C26</f>
        <v>0.12</v>
      </c>
      <c r="F26" s="13" cm="1">
        <f t="array" ref="F26">INDEX($C:$C,ROW()+12*_xlfn.NUMBERVALUE(LEFT(F$1)))-$C26</f>
        <v>0.11799999999999999</v>
      </c>
      <c r="G26" s="13" cm="1">
        <f t="array" ref="G26">INDEX($C:$C,ROW()+12*_xlfn.NUMBERVALUE(LEFT(G$1)))-$C26</f>
        <v>0.19900000000000001</v>
      </c>
      <c r="H26" s="13" cm="1">
        <f t="array" ref="H26">INDEX($C:$C,ROW()+12*_xlfn.NUMBERVALUE(LEFT(H$1)))-$C26</f>
        <v>0.45300000000000001</v>
      </c>
      <c r="I26" s="13" cm="1">
        <f t="array" ref="I26">INDEX($C:$C,ROW()+12*_xlfn.NUMBERVALUE(LEFT(I$1)))-$C26</f>
        <v>0.77800000000000002</v>
      </c>
      <c r="J26" s="13" cm="1">
        <f t="array" ref="J26">INDEX($C:$C,ROW()+12*_xlfn.NUMBERVALUE(LEFT(J$1)))-$C26</f>
        <v>0.65700000000000003</v>
      </c>
      <c r="K26" s="13" cm="1">
        <f t="array" ref="K26">INDEX($C:$C,ROW()+12*_xlfn.NUMBERVALUE(LEFT(K$1)))-$C26</f>
        <v>-9.0000000000000024E-2</v>
      </c>
      <c r="L26" s="13" cm="1">
        <f t="array" ref="L26">INDEX($C:$C,ROW()+12*_xlfn.NUMBERVALUE(LEFT(L$1)))-$C26</f>
        <v>-9.0000000000000024E-2</v>
      </c>
    </row>
    <row r="27" spans="1:12" x14ac:dyDescent="0.25">
      <c r="A27" s="1">
        <v>44635</v>
      </c>
      <c r="B27" s="12">
        <v>-0.53400000000000003</v>
      </c>
      <c r="C27" s="12">
        <v>-0.495</v>
      </c>
      <c r="D27" s="12">
        <v>-0.45800000000000002</v>
      </c>
      <c r="E27" s="13" cm="1">
        <f t="array" ref="E27">INDEX($C:$C,ROW()+12*_xlfn.NUMBERVALUE(LEFT(E$1)))-$C27</f>
        <v>0.16699999999999998</v>
      </c>
      <c r="F27" s="13" cm="1">
        <f t="array" ref="F27">INDEX($C:$C,ROW()+12*_xlfn.NUMBERVALUE(LEFT(F$1)))-$C27</f>
        <v>0.16499999999999998</v>
      </c>
      <c r="G27" s="13" cm="1">
        <f t="array" ref="G27">INDEX($C:$C,ROW()+12*_xlfn.NUMBERVALUE(LEFT(G$1)))-$C27</f>
        <v>0.26600000000000001</v>
      </c>
      <c r="H27" s="13" cm="1">
        <f t="array" ref="H27">INDEX($C:$C,ROW()+12*_xlfn.NUMBERVALUE(LEFT(H$1)))-$C27</f>
        <v>0.52200000000000002</v>
      </c>
      <c r="I27" s="13" cm="1">
        <f t="array" ref="I27">INDEX($C:$C,ROW()+12*_xlfn.NUMBERVALUE(LEFT(I$1)))-$C27</f>
        <v>0.8</v>
      </c>
      <c r="J27" s="13" cm="1">
        <f t="array" ref="J27">INDEX($C:$C,ROW()+12*_xlfn.NUMBERVALUE(LEFT(J$1)))-$C27</f>
        <v>0.70099999999999996</v>
      </c>
      <c r="K27" s="13" cm="1">
        <f t="array" ref="K27">INDEX($C:$C,ROW()+12*_xlfn.NUMBERVALUE(LEFT(K$1)))-$C27</f>
        <v>-4.4000000000000039E-2</v>
      </c>
      <c r="L27" s="13" cm="1">
        <f t="array" ref="L27">INDEX($C:$C,ROW()+12*_xlfn.NUMBERVALUE(LEFT(L$1)))-$C27</f>
        <v>-4.4000000000000039E-2</v>
      </c>
    </row>
    <row r="28" spans="1:12" x14ac:dyDescent="0.25">
      <c r="A28" s="1">
        <v>44607</v>
      </c>
      <c r="B28" s="12">
        <v>-0.55100000000000005</v>
      </c>
      <c r="C28" s="12">
        <v>-0.53200000000000003</v>
      </c>
      <c r="D28" s="12">
        <v>-0.51600000000000001</v>
      </c>
      <c r="E28" s="13" cm="1">
        <f t="array" ref="E28">INDEX($C:$C,ROW()+12*_xlfn.NUMBERVALUE(LEFT(E$1)))-$C28</f>
        <v>0.20400000000000001</v>
      </c>
      <c r="F28" s="13" cm="1">
        <f t="array" ref="F28">INDEX($C:$C,ROW()+12*_xlfn.NUMBERVALUE(LEFT(F$1)))-$C28</f>
        <v>0.20300000000000001</v>
      </c>
      <c r="G28" s="13" cm="1">
        <f t="array" ref="G28">INDEX($C:$C,ROW()+12*_xlfn.NUMBERVALUE(LEFT(G$1)))-$C28</f>
        <v>0.34800000000000003</v>
      </c>
      <c r="H28" s="13" cm="1">
        <f t="array" ref="H28">INDEX($C:$C,ROW()+12*_xlfn.NUMBERVALUE(LEFT(H$1)))-$C28</f>
        <v>0.58000000000000007</v>
      </c>
      <c r="I28" s="13" cm="1">
        <f t="array" ref="I28">INDEX($C:$C,ROW()+12*_xlfn.NUMBERVALUE(LEFT(I$1)))-$C28</f>
        <v>0.82000000000000006</v>
      </c>
      <c r="J28" s="13" cm="1">
        <f t="array" ref="J28">INDEX($C:$C,ROW()+12*_xlfn.NUMBERVALUE(LEFT(J$1)))-$C28</f>
        <v>0.755</v>
      </c>
      <c r="K28" s="13" cm="1">
        <f t="array" ref="K28">INDEX($C:$C,ROW()+12*_xlfn.NUMBERVALUE(LEFT(K$1)))-$C28</f>
        <v>-9.000000000000008E-3</v>
      </c>
      <c r="L28" s="13" cm="1">
        <f t="array" ref="L28">INDEX($C:$C,ROW()+12*_xlfn.NUMBERVALUE(LEFT(L$1)))-$C28</f>
        <v>-9.000000000000008E-3</v>
      </c>
    </row>
    <row r="29" spans="1:12" x14ac:dyDescent="0.25">
      <c r="A29" s="1">
        <v>44576</v>
      </c>
      <c r="B29" s="12">
        <v>-0.57599999999999996</v>
      </c>
      <c r="C29" s="12">
        <v>-0.56000000000000005</v>
      </c>
      <c r="D29" s="12">
        <v>-0.54300000000000004</v>
      </c>
      <c r="E29" s="13" cm="1">
        <f t="array" ref="E29">INDEX($C:$C,ROW()+12*_xlfn.NUMBERVALUE(LEFT(E$1)))-$C29</f>
        <v>0.23200000000000004</v>
      </c>
      <c r="F29" s="13" cm="1">
        <f t="array" ref="F29">INDEX($C:$C,ROW()+12*_xlfn.NUMBERVALUE(LEFT(F$1)))-$C29</f>
        <v>0.23400000000000004</v>
      </c>
      <c r="G29" s="13" cm="1">
        <f t="array" ref="G29">INDEX($C:$C,ROW()+12*_xlfn.NUMBERVALUE(LEFT(G$1)))-$C29</f>
        <v>0.41400000000000003</v>
      </c>
      <c r="H29" s="13" cm="1">
        <f t="array" ref="H29">INDEX($C:$C,ROW()+12*_xlfn.NUMBERVALUE(LEFT(H$1)))-$C29</f>
        <v>0.623</v>
      </c>
      <c r="I29" s="13" cm="1">
        <f t="array" ref="I29">INDEX($C:$C,ROW()+12*_xlfn.NUMBERVALUE(LEFT(I$1)))-$C29</f>
        <v>0.85200000000000009</v>
      </c>
      <c r="J29" s="13" cm="1">
        <f t="array" ref="J29">INDEX($C:$C,ROW()+12*_xlfn.NUMBERVALUE(LEFT(J$1)))-$C29</f>
        <v>0.76500000000000001</v>
      </c>
      <c r="K29" s="13" cm="1">
        <f t="array" ref="K29">INDEX($C:$C,ROW()+12*_xlfn.NUMBERVALUE(LEFT(K$1)))-$C29</f>
        <v>1.3000000000000012E-2</v>
      </c>
      <c r="L29" s="13" cm="1">
        <f t="array" ref="L29">INDEX($C:$C,ROW()+12*_xlfn.NUMBERVALUE(LEFT(L$1)))-$C29</f>
        <v>1.3000000000000012E-2</v>
      </c>
    </row>
    <row r="30" spans="1:12" x14ac:dyDescent="0.25">
      <c r="A30" s="1">
        <v>44545</v>
      </c>
      <c r="B30" s="12">
        <v>-0.60499999999999998</v>
      </c>
      <c r="C30" s="12">
        <v>-0.58199999999999996</v>
      </c>
      <c r="D30" s="12">
        <v>-0.56200000000000006</v>
      </c>
      <c r="E30" s="13" cm="1">
        <f t="array" ref="E30">INDEX($C:$C,ROW()+12*_xlfn.NUMBERVALUE(LEFT(E$1)))-$C30</f>
        <v>0.25399999999999995</v>
      </c>
      <c r="F30" s="13" cm="1">
        <f t="array" ref="F30">INDEX($C:$C,ROW()+12*_xlfn.NUMBERVALUE(LEFT(F$1)))-$C30</f>
        <v>0.26599999999999996</v>
      </c>
      <c r="G30" s="13" cm="1">
        <f t="array" ref="G30">INDEX($C:$C,ROW()+12*_xlfn.NUMBERVALUE(LEFT(G$1)))-$C30</f>
        <v>0.45599999999999996</v>
      </c>
      <c r="H30" s="13" cm="1">
        <f t="array" ref="H30">INDEX($C:$C,ROW()+12*_xlfn.NUMBERVALUE(LEFT(H$1)))-$C30</f>
        <v>0.66299999999999992</v>
      </c>
      <c r="I30" s="13" cm="1">
        <f t="array" ref="I30">INDEX($C:$C,ROW()+12*_xlfn.NUMBERVALUE(LEFT(I$1)))-$C30</f>
        <v>0.85399999999999998</v>
      </c>
      <c r="J30" s="13" cm="1">
        <f t="array" ref="J30">INDEX($C:$C,ROW()+12*_xlfn.NUMBERVALUE(LEFT(J$1)))-$C30</f>
        <v>0.7669999999999999</v>
      </c>
      <c r="K30" s="13" cm="1">
        <f t="array" ref="K30">INDEX($C:$C,ROW()+12*_xlfn.NUMBERVALUE(LEFT(K$1)))-$C30</f>
        <v>4.3999999999999928E-2</v>
      </c>
      <c r="L30" s="13" cm="1">
        <f t="array" ref="L30">INDEX($C:$C,ROW()+12*_xlfn.NUMBERVALUE(LEFT(L$1)))-$C30</f>
        <v>4.3999999999999928E-2</v>
      </c>
    </row>
    <row r="31" spans="1:12" x14ac:dyDescent="0.25">
      <c r="A31" s="1">
        <v>44515</v>
      </c>
      <c r="B31" s="12">
        <v>-0.58299999999999996</v>
      </c>
      <c r="C31" s="12">
        <v>-0.56699999999999995</v>
      </c>
      <c r="D31" s="12">
        <v>-0.55800000000000005</v>
      </c>
      <c r="E31" s="13" cm="1">
        <f t="array" ref="E31">INDEX($C:$C,ROW()+12*_xlfn.NUMBERVALUE(LEFT(E$1)))-$C31</f>
        <v>0.23799999999999993</v>
      </c>
      <c r="F31" s="13" cm="1">
        <f t="array" ref="F31">INDEX($C:$C,ROW()+12*_xlfn.NUMBERVALUE(LEFT(F$1)))-$C31</f>
        <v>0.25399999999999995</v>
      </c>
      <c r="G31" s="13" cm="1">
        <f t="array" ref="G31">INDEX($C:$C,ROW()+12*_xlfn.NUMBERVALUE(LEFT(G$1)))-$C31</f>
        <v>0.47899999999999998</v>
      </c>
      <c r="H31" s="13" cm="1">
        <f t="array" ref="H31">INDEX($C:$C,ROW()+12*_xlfn.NUMBERVALUE(LEFT(H$1)))-$C31</f>
        <v>0.64799999999999991</v>
      </c>
      <c r="I31" s="13" cm="1">
        <f t="array" ref="I31">INDEX($C:$C,ROW()+12*_xlfn.NUMBERVALUE(LEFT(I$1)))-$C31</f>
        <v>0.78999999999999992</v>
      </c>
      <c r="J31" s="13" cm="1">
        <f t="array" ref="J31">INDEX($C:$C,ROW()+12*_xlfn.NUMBERVALUE(LEFT(J$1)))-$C31</f>
        <v>0.7589999999999999</v>
      </c>
      <c r="K31" s="13" cm="1">
        <f t="array" ref="K31">INDEX($C:$C,ROW()+12*_xlfn.NUMBERVALUE(LEFT(K$1)))-$C31</f>
        <v>4.599999999999993E-2</v>
      </c>
      <c r="L31" s="13" cm="1">
        <f t="array" ref="L31">INDEX($C:$C,ROW()+12*_xlfn.NUMBERVALUE(LEFT(L$1)))-$C31</f>
        <v>4.599999999999993E-2</v>
      </c>
    </row>
    <row r="32" spans="1:12" x14ac:dyDescent="0.25">
      <c r="A32" s="1">
        <v>44484</v>
      </c>
      <c r="B32" s="12">
        <v>-0.55700000000000005</v>
      </c>
      <c r="C32" s="12">
        <v>-0.55000000000000004</v>
      </c>
      <c r="D32" s="12">
        <v>-0.54700000000000004</v>
      </c>
      <c r="E32" s="13" cm="1">
        <f t="array" ref="E32">INDEX($C:$C,ROW()+12*_xlfn.NUMBERVALUE(LEFT(E$1)))-$C32</f>
        <v>0.22000000000000003</v>
      </c>
      <c r="F32" s="13" cm="1">
        <f t="array" ref="F32">INDEX($C:$C,ROW()+12*_xlfn.NUMBERVALUE(LEFT(F$1)))-$C32</f>
        <v>0.24100000000000005</v>
      </c>
      <c r="G32" s="13" cm="1">
        <f t="array" ref="G32">INDEX($C:$C,ROW()+12*_xlfn.NUMBERVALUE(LEFT(G$1)))-$C32</f>
        <v>0.49600000000000005</v>
      </c>
      <c r="H32" s="13" cm="1">
        <f t="array" ref="H32">INDEX($C:$C,ROW()+12*_xlfn.NUMBERVALUE(LEFT(H$1)))-$C32</f>
        <v>0.63300000000000001</v>
      </c>
      <c r="I32" s="13" cm="1">
        <f t="array" ref="I32">INDEX($C:$C,ROW()+12*_xlfn.NUMBERVALUE(LEFT(I$1)))-$C32</f>
        <v>0.77600000000000002</v>
      </c>
      <c r="J32" s="13" cm="1">
        <f t="array" ref="J32">INDEX($C:$C,ROW()+12*_xlfn.NUMBERVALUE(LEFT(J$1)))-$C32</f>
        <v>0.75800000000000001</v>
      </c>
      <c r="K32" s="13" cm="1">
        <f t="array" ref="K32">INDEX($C:$C,ROW()+12*_xlfn.NUMBERVALUE(LEFT(K$1)))-$C32</f>
        <v>4.1000000000000036E-2</v>
      </c>
      <c r="L32" s="13" cm="1">
        <f t="array" ref="L32">INDEX($C:$C,ROW()+12*_xlfn.NUMBERVALUE(LEFT(L$1)))-$C32</f>
        <v>4.1000000000000036E-2</v>
      </c>
    </row>
    <row r="33" spans="1:12" x14ac:dyDescent="0.25">
      <c r="A33" s="1">
        <v>44454</v>
      </c>
      <c r="B33" s="12">
        <v>-0.55100000000000005</v>
      </c>
      <c r="C33" s="12">
        <v>-0.54500000000000004</v>
      </c>
      <c r="D33" s="12">
        <v>-0.54100000000000004</v>
      </c>
      <c r="E33" s="13" cm="1">
        <f t="array" ref="E33">INDEX($C:$C,ROW()+12*_xlfn.NUMBERVALUE(LEFT(E$1)))-$C33</f>
        <v>0.21600000000000003</v>
      </c>
      <c r="F33" s="13" cm="1">
        <f t="array" ref="F33">INDEX($C:$C,ROW()+12*_xlfn.NUMBERVALUE(LEFT(F$1)))-$C33</f>
        <v>0.24300000000000005</v>
      </c>
      <c r="G33" s="13" cm="1">
        <f t="array" ref="G33">INDEX($C:$C,ROW()+12*_xlfn.NUMBERVALUE(LEFT(G$1)))-$C33</f>
        <v>0.50800000000000001</v>
      </c>
      <c r="H33" s="13" cm="1">
        <f t="array" ref="H33">INDEX($C:$C,ROW()+12*_xlfn.NUMBERVALUE(LEFT(H$1)))-$C33</f>
        <v>0.64200000000000002</v>
      </c>
      <c r="I33" s="13" cm="1">
        <f t="array" ref="I33">INDEX($C:$C,ROW()+12*_xlfn.NUMBERVALUE(LEFT(I$1)))-$C33</f>
        <v>0.76800000000000002</v>
      </c>
      <c r="J33" s="13" cm="1">
        <f t="array" ref="J33">INDEX($C:$C,ROW()+12*_xlfn.NUMBERVALUE(LEFT(J$1)))-$C33</f>
        <v>0.79100000000000004</v>
      </c>
      <c r="K33" s="13" cm="1">
        <f t="array" ref="K33">INDEX($C:$C,ROW()+12*_xlfn.NUMBERVALUE(LEFT(K$1)))-$C33</f>
        <v>5.4000000000000048E-2</v>
      </c>
      <c r="L33" s="13" cm="1">
        <f t="array" ref="L33">INDEX($C:$C,ROW()+12*_xlfn.NUMBERVALUE(LEFT(L$1)))-$C33</f>
        <v>5.4000000000000048E-2</v>
      </c>
    </row>
    <row r="34" spans="1:12" x14ac:dyDescent="0.25">
      <c r="A34" s="1">
        <v>44423</v>
      </c>
      <c r="B34" s="12">
        <v>-0.55300000000000005</v>
      </c>
      <c r="C34" s="12">
        <v>-0.54800000000000004</v>
      </c>
      <c r="D34" s="12">
        <v>-0.54</v>
      </c>
      <c r="E34" s="13" cm="1">
        <f t="array" ref="E34">INDEX($C:$C,ROW()+12*_xlfn.NUMBERVALUE(LEFT(E$1)))-$C34</f>
        <v>0.21900000000000003</v>
      </c>
      <c r="F34" s="13" cm="1">
        <f t="array" ref="F34">INDEX($C:$C,ROW()+12*_xlfn.NUMBERVALUE(LEFT(F$1)))-$C34</f>
        <v>0.25000000000000006</v>
      </c>
      <c r="G34" s="13" cm="1">
        <f t="array" ref="G34">INDEX($C:$C,ROW()+12*_xlfn.NUMBERVALUE(LEFT(G$1)))-$C34</f>
        <v>0.52</v>
      </c>
      <c r="H34" s="13" cm="1">
        <f t="array" ref="H34">INDEX($C:$C,ROW()+12*_xlfn.NUMBERVALUE(LEFT(H$1)))-$C34</f>
        <v>0.74</v>
      </c>
      <c r="I34" s="13" cm="1">
        <f t="array" ref="I34">INDEX($C:$C,ROW()+12*_xlfn.NUMBERVALUE(LEFT(I$1)))-$C34</f>
        <v>0.77400000000000002</v>
      </c>
      <c r="J34" s="13" cm="1">
        <f t="array" ref="J34">INDEX($C:$C,ROW()+12*_xlfn.NUMBERVALUE(LEFT(J$1)))-$C34</f>
        <v>0.88000000000000012</v>
      </c>
      <c r="K34" s="13" cm="1">
        <f t="array" ref="K34">INDEX($C:$C,ROW()+12*_xlfn.NUMBERVALUE(LEFT(K$1)))-$C34</f>
        <v>6.800000000000006E-2</v>
      </c>
      <c r="L34" s="13" cm="1">
        <f t="array" ref="L34">INDEX($C:$C,ROW()+12*_xlfn.NUMBERVALUE(LEFT(L$1)))-$C34</f>
        <v>6.800000000000006E-2</v>
      </c>
    </row>
    <row r="35" spans="1:12" x14ac:dyDescent="0.25">
      <c r="A35" s="1">
        <v>44392</v>
      </c>
      <c r="B35" s="12">
        <v>-0.54900000000000004</v>
      </c>
      <c r="C35" s="12">
        <v>-0.54500000000000004</v>
      </c>
      <c r="D35" s="12">
        <v>-0.53900000000000003</v>
      </c>
      <c r="E35" s="13" cm="1">
        <f t="array" ref="E35">INDEX($C:$C,ROW()+12*_xlfn.NUMBERVALUE(LEFT(E$1)))-$C35</f>
        <v>0.21500000000000002</v>
      </c>
      <c r="F35" s="13" cm="1">
        <f t="array" ref="F35">INDEX($C:$C,ROW()+12*_xlfn.NUMBERVALUE(LEFT(F$1)))-$C35</f>
        <v>0.25100000000000006</v>
      </c>
      <c r="G35" s="13" cm="1">
        <f t="array" ref="G35">INDEX($C:$C,ROW()+12*_xlfn.NUMBERVALUE(LEFT(G$1)))-$C35</f>
        <v>0.52600000000000002</v>
      </c>
      <c r="H35" s="13" cm="1">
        <f t="array" ref="H35">INDEX($C:$C,ROW()+12*_xlfn.NUMBERVALUE(LEFT(H$1)))-$C35</f>
        <v>0.75</v>
      </c>
      <c r="I35" s="13" cm="1">
        <f t="array" ref="I35">INDEX($C:$C,ROW()+12*_xlfn.NUMBERVALUE(LEFT(I$1)))-$C35</f>
        <v>0.76600000000000001</v>
      </c>
      <c r="J35" s="13" cm="1">
        <f t="array" ref="J35">INDEX($C:$C,ROW()+12*_xlfn.NUMBERVALUE(LEFT(J$1)))-$C35</f>
        <v>1.042</v>
      </c>
      <c r="K35" s="13" cm="1">
        <f t="array" ref="K35">INDEX($C:$C,ROW()+12*_xlfn.NUMBERVALUE(LEFT(K$1)))-$C35</f>
        <v>0.10100000000000003</v>
      </c>
      <c r="L35" s="13" cm="1">
        <f t="array" ref="L35">INDEX($C:$C,ROW()+12*_xlfn.NUMBERVALUE(LEFT(L$1)))-$C35</f>
        <v>0.10100000000000003</v>
      </c>
    </row>
    <row r="36" spans="1:12" x14ac:dyDescent="0.25">
      <c r="A36" s="1">
        <v>44362</v>
      </c>
      <c r="B36" s="12">
        <v>-0.54800000000000004</v>
      </c>
      <c r="C36" s="12">
        <v>-0.54300000000000004</v>
      </c>
      <c r="D36" s="12">
        <v>-0.53800000000000003</v>
      </c>
      <c r="E36" s="13" cm="1">
        <f t="array" ref="E36">INDEX($C:$C,ROW()+12*_xlfn.NUMBERVALUE(LEFT(E$1)))-$C36</f>
        <v>0.21300000000000002</v>
      </c>
      <c r="F36" s="13" cm="1">
        <f t="array" ref="F36">INDEX($C:$C,ROW()+12*_xlfn.NUMBERVALUE(LEFT(F$1)))-$C36</f>
        <v>0.27500000000000002</v>
      </c>
      <c r="G36" s="13" cm="1">
        <f t="array" ref="G36">INDEX($C:$C,ROW()+12*_xlfn.NUMBERVALUE(LEFT(G$1)))-$C36</f>
        <v>0.52900000000000003</v>
      </c>
      <c r="H36" s="13" cm="1">
        <f t="array" ref="H36">INDEX($C:$C,ROW()+12*_xlfn.NUMBERVALUE(LEFT(H$1)))-$C36</f>
        <v>0.78400000000000003</v>
      </c>
      <c r="I36" s="13" cm="1">
        <f t="array" ref="I36">INDEX($C:$C,ROW()+12*_xlfn.NUMBERVALUE(LEFT(I$1)))-$C36</f>
        <v>0.753</v>
      </c>
      <c r="J36" s="13" cm="1">
        <f t="array" ref="J36">INDEX($C:$C,ROW()+12*_xlfn.NUMBERVALUE(LEFT(J$1)))-$C36</f>
        <v>1.202</v>
      </c>
      <c r="K36" s="13" cm="1">
        <f t="array" ref="K36">INDEX($C:$C,ROW()+12*_xlfn.NUMBERVALUE(LEFT(K$1)))-$C36</f>
        <v>0.16700000000000004</v>
      </c>
      <c r="L36" s="13" cm="1">
        <f t="array" ref="L36">INDEX($C:$C,ROW()+12*_xlfn.NUMBERVALUE(LEFT(L$1)))-$C36</f>
        <v>0.16700000000000004</v>
      </c>
    </row>
    <row r="37" spans="1:12" x14ac:dyDescent="0.25">
      <c r="A37" s="1">
        <v>44331</v>
      </c>
      <c r="B37" s="12">
        <v>-0.55300000000000005</v>
      </c>
      <c r="C37" s="12">
        <v>-0.54</v>
      </c>
      <c r="D37" s="12">
        <v>-0.52900000000000003</v>
      </c>
      <c r="E37" s="13" cm="1">
        <f t="array" ref="E37">INDEX($C:$C,ROW()+12*_xlfn.NUMBERVALUE(LEFT(E$1)))-$C37</f>
        <v>0.21100000000000002</v>
      </c>
      <c r="F37" s="13" cm="1">
        <f t="array" ref="F37">INDEX($C:$C,ROW()+12*_xlfn.NUMBERVALUE(LEFT(F$1)))-$C37</f>
        <v>0.28300000000000003</v>
      </c>
      <c r="G37" s="13" cm="1">
        <f t="array" ref="G37">INDEX($C:$C,ROW()+12*_xlfn.NUMBERVALUE(LEFT(G$1)))-$C37</f>
        <v>0.53</v>
      </c>
      <c r="H37" s="13" cm="1">
        <f t="array" ref="H37">INDEX($C:$C,ROW()+12*_xlfn.NUMBERVALUE(LEFT(H$1)))-$C37</f>
        <v>0.86499999999999999</v>
      </c>
      <c r="I37" s="13" cm="1">
        <f t="array" ref="I37">INDEX($C:$C,ROW()+12*_xlfn.NUMBERVALUE(LEFT(I$1)))-$C37</f>
        <v>0.7410000000000001</v>
      </c>
      <c r="J37" s="13" cm="1">
        <f t="array" ref="J37">INDEX($C:$C,ROW()+12*_xlfn.NUMBERVALUE(LEFT(J$1)))-$C37</f>
        <v>1.2250000000000001</v>
      </c>
      <c r="K37" s="13" cm="1">
        <f t="array" ref="K37">INDEX($C:$C,ROW()+12*_xlfn.NUMBERVALUE(LEFT(K$1)))-$C37</f>
        <v>0.26800000000000002</v>
      </c>
      <c r="L37" s="13" cm="1">
        <f t="array" ref="L37">INDEX($C:$C,ROW()+12*_xlfn.NUMBERVALUE(LEFT(L$1)))-$C37</f>
        <v>0.26800000000000002</v>
      </c>
    </row>
    <row r="38" spans="1:12" x14ac:dyDescent="0.25">
      <c r="A38" s="1">
        <v>44301</v>
      </c>
      <c r="B38" s="12">
        <v>-0.54500000000000004</v>
      </c>
      <c r="C38" s="12">
        <v>-0.53800000000000003</v>
      </c>
      <c r="D38" s="12">
        <v>-0.53400000000000003</v>
      </c>
      <c r="E38" s="13" cm="1">
        <f t="array" ref="E38">INDEX($C:$C,ROW()+12*_xlfn.NUMBERVALUE(LEFT(E$1)))-$C38</f>
        <v>0.20800000000000002</v>
      </c>
      <c r="F38" s="13" cm="1">
        <f t="array" ref="F38">INDEX($C:$C,ROW()+12*_xlfn.NUMBERVALUE(LEFT(F$1)))-$C38</f>
        <v>0.28900000000000003</v>
      </c>
      <c r="G38" s="13" cm="1">
        <f t="array" ref="G38">INDEX($C:$C,ROW()+12*_xlfn.NUMBERVALUE(LEFT(G$1)))-$C38</f>
        <v>0.54300000000000004</v>
      </c>
      <c r="H38" s="13" cm="1">
        <f t="array" ref="H38">INDEX($C:$C,ROW()+12*_xlfn.NUMBERVALUE(LEFT(H$1)))-$C38</f>
        <v>0.8680000000000001</v>
      </c>
      <c r="I38" s="13" cm="1">
        <f t="array" ref="I38">INDEX($C:$C,ROW()+12*_xlfn.NUMBERVALUE(LEFT(I$1)))-$C38</f>
        <v>0.747</v>
      </c>
      <c r="J38" s="13" cm="1">
        <f t="array" ref="J38">INDEX($C:$C,ROW()+12*_xlfn.NUMBERVALUE(LEFT(J$1)))-$C38</f>
        <v>1.282</v>
      </c>
      <c r="K38" s="13" cm="1">
        <f t="array" ref="K38">INDEX($C:$C,ROW()+12*_xlfn.NUMBERVALUE(LEFT(K$1)))-$C38</f>
        <v>0.28400000000000003</v>
      </c>
      <c r="L38" s="13" cm="1">
        <f t="array" ref="L38">INDEX($C:$C,ROW()+12*_xlfn.NUMBERVALUE(LEFT(L$1)))-$C38</f>
        <v>0.28400000000000003</v>
      </c>
    </row>
    <row r="39" spans="1:12" x14ac:dyDescent="0.25">
      <c r="A39" s="1">
        <v>44270</v>
      </c>
      <c r="B39" s="12">
        <v>-0.54600000000000004</v>
      </c>
      <c r="C39" s="12">
        <v>-0.53900000000000003</v>
      </c>
      <c r="D39" s="12">
        <v>-0.53300000000000003</v>
      </c>
      <c r="E39" s="13" cm="1">
        <f t="array" ref="E39">INDEX($C:$C,ROW()+12*_xlfn.NUMBERVALUE(LEFT(E$1)))-$C39</f>
        <v>0.20900000000000002</v>
      </c>
      <c r="F39" s="13" cm="1">
        <f t="array" ref="F39">INDEX($C:$C,ROW()+12*_xlfn.NUMBERVALUE(LEFT(F$1)))-$C39</f>
        <v>0.31000000000000005</v>
      </c>
      <c r="G39" s="13" cm="1">
        <f t="array" ref="G39">INDEX($C:$C,ROW()+12*_xlfn.NUMBERVALUE(LEFT(G$1)))-$C39</f>
        <v>0.56600000000000006</v>
      </c>
      <c r="H39" s="13" cm="1">
        <f t="array" ref="H39">INDEX($C:$C,ROW()+12*_xlfn.NUMBERVALUE(LEFT(H$1)))-$C39</f>
        <v>0.84400000000000008</v>
      </c>
      <c r="I39" s="13" cm="1">
        <f t="array" ref="I39">INDEX($C:$C,ROW()+12*_xlfn.NUMBERVALUE(LEFT(I$1)))-$C39</f>
        <v>0.745</v>
      </c>
      <c r="J39" s="13" cm="1">
        <f t="array" ref="J39">INDEX($C:$C,ROW()+12*_xlfn.NUMBERVALUE(LEFT(J$1)))-$C39</f>
        <v>1.397</v>
      </c>
      <c r="K39" s="13" cm="1">
        <f t="array" ref="K39">INDEX($C:$C,ROW()+12*_xlfn.NUMBERVALUE(LEFT(K$1)))-$C39</f>
        <v>0.12200000000000005</v>
      </c>
      <c r="L39" s="13" cm="1">
        <f t="array" ref="L39">INDEX($C:$C,ROW()+12*_xlfn.NUMBERVALUE(LEFT(L$1)))-$C39</f>
        <v>0.12200000000000005</v>
      </c>
    </row>
    <row r="40" spans="1:12" x14ac:dyDescent="0.25">
      <c r="A40" s="1">
        <v>44242</v>
      </c>
      <c r="B40" s="12">
        <v>-0.54700000000000004</v>
      </c>
      <c r="C40" s="12">
        <v>-0.54100000000000004</v>
      </c>
      <c r="D40" s="12">
        <v>-0.53</v>
      </c>
      <c r="E40" s="13" cm="1">
        <f t="array" ref="E40">INDEX($C:$C,ROW()+12*_xlfn.NUMBERVALUE(LEFT(E$1)))-$C40</f>
        <v>0.21200000000000002</v>
      </c>
      <c r="F40" s="13" cm="1">
        <f t="array" ref="F40">INDEX($C:$C,ROW()+12*_xlfn.NUMBERVALUE(LEFT(F$1)))-$C40</f>
        <v>0.35700000000000004</v>
      </c>
      <c r="G40" s="13" cm="1">
        <f t="array" ref="G40">INDEX($C:$C,ROW()+12*_xlfn.NUMBERVALUE(LEFT(G$1)))-$C40</f>
        <v>0.58900000000000008</v>
      </c>
      <c r="H40" s="13" cm="1">
        <f t="array" ref="H40">INDEX($C:$C,ROW()+12*_xlfn.NUMBERVALUE(LEFT(H$1)))-$C40</f>
        <v>0.82899999999999996</v>
      </c>
      <c r="I40" s="13" cm="1">
        <f t="array" ref="I40">INDEX($C:$C,ROW()+12*_xlfn.NUMBERVALUE(LEFT(I$1)))-$C40</f>
        <v>0.76400000000000001</v>
      </c>
      <c r="J40" s="13" cm="1">
        <f t="array" ref="J40">INDEX($C:$C,ROW()+12*_xlfn.NUMBERVALUE(LEFT(J$1)))-$C40</f>
        <v>1.589</v>
      </c>
      <c r="K40" s="13" cm="1">
        <f t="array" ref="K40">INDEX($C:$C,ROW()+12*_xlfn.NUMBERVALUE(LEFT(K$1)))-$C40</f>
        <v>0.13200000000000006</v>
      </c>
      <c r="L40" s="13" cm="1">
        <f t="array" ref="L40">INDEX($C:$C,ROW()+12*_xlfn.NUMBERVALUE(LEFT(L$1)))-$C40</f>
        <v>0.13200000000000006</v>
      </c>
    </row>
    <row r="41" spans="1:12" x14ac:dyDescent="0.25">
      <c r="A41" s="1">
        <v>44211</v>
      </c>
      <c r="B41" s="12">
        <v>-0.55600000000000005</v>
      </c>
      <c r="C41" s="12">
        <v>-0.54700000000000004</v>
      </c>
      <c r="D41" s="12">
        <v>-0.53900000000000003</v>
      </c>
      <c r="E41" s="13" cm="1">
        <f t="array" ref="E41">INDEX($C:$C,ROW()+12*_xlfn.NUMBERVALUE(LEFT(E$1)))-$C41</f>
        <v>0.22100000000000003</v>
      </c>
      <c r="F41" s="13" cm="1">
        <f t="array" ref="F41">INDEX($C:$C,ROW()+12*_xlfn.NUMBERVALUE(LEFT(F$1)))-$C41</f>
        <v>0.40100000000000002</v>
      </c>
      <c r="G41" s="13" cm="1">
        <f t="array" ref="G41">INDEX($C:$C,ROW()+12*_xlfn.NUMBERVALUE(LEFT(G$1)))-$C41</f>
        <v>0.6100000000000001</v>
      </c>
      <c r="H41" s="13" cm="1">
        <f t="array" ref="H41">INDEX($C:$C,ROW()+12*_xlfn.NUMBERVALUE(LEFT(H$1)))-$C41</f>
        <v>0.83899999999999997</v>
      </c>
      <c r="I41" s="13" cm="1">
        <f t="array" ref="I41">INDEX($C:$C,ROW()+12*_xlfn.NUMBERVALUE(LEFT(I$1)))-$C41</f>
        <v>0.752</v>
      </c>
      <c r="J41" s="13" cm="1">
        <f t="array" ref="J41">INDEX($C:$C,ROW()+12*_xlfn.NUMBERVALUE(LEFT(J$1)))-$C41</f>
        <v>1.7690000000000001</v>
      </c>
      <c r="K41" s="13" cm="1">
        <f t="array" ref="K41">INDEX($C:$C,ROW()+12*_xlfn.NUMBERVALUE(LEFT(K$1)))-$C41</f>
        <v>0.15600000000000003</v>
      </c>
      <c r="L41" s="13" cm="1">
        <f t="array" ref="L41">INDEX($C:$C,ROW()+12*_xlfn.NUMBERVALUE(LEFT(L$1)))-$C41</f>
        <v>0.15600000000000003</v>
      </c>
    </row>
    <row r="42" spans="1:12" x14ac:dyDescent="0.25">
      <c r="A42" s="1">
        <v>44180</v>
      </c>
      <c r="B42" s="12">
        <v>-0.54600000000000004</v>
      </c>
      <c r="C42" s="12">
        <v>-0.53800000000000003</v>
      </c>
      <c r="D42" s="12">
        <v>-0.52400000000000002</v>
      </c>
      <c r="E42" s="13" cm="1">
        <f t="array" ref="E42">INDEX($C:$C,ROW()+12*_xlfn.NUMBERVALUE(LEFT(E$1)))-$C42</f>
        <v>0.22200000000000003</v>
      </c>
      <c r="F42" s="13" cm="1">
        <f t="array" ref="F42">INDEX($C:$C,ROW()+12*_xlfn.NUMBERVALUE(LEFT(F$1)))-$C42</f>
        <v>0.41200000000000003</v>
      </c>
      <c r="G42" s="13" cm="1">
        <f t="array" ref="G42">INDEX($C:$C,ROW()+12*_xlfn.NUMBERVALUE(LEFT(G$1)))-$C42</f>
        <v>0.61899999999999999</v>
      </c>
      <c r="H42" s="13" cm="1">
        <f t="array" ref="H42">INDEX($C:$C,ROW()+12*_xlfn.NUMBERVALUE(LEFT(H$1)))-$C42</f>
        <v>0.81</v>
      </c>
      <c r="I42" s="13" cm="1">
        <f t="array" ref="I42">INDEX($C:$C,ROW()+12*_xlfn.NUMBERVALUE(LEFT(I$1)))-$C42</f>
        <v>0.72300000000000009</v>
      </c>
      <c r="J42" s="13" cm="1">
        <f t="array" ref="J42">INDEX($C:$C,ROW()+12*_xlfn.NUMBERVALUE(LEFT(J$1)))-$C42</f>
        <v>1.964</v>
      </c>
      <c r="K42" s="13" cm="1">
        <f t="array" ref="K42">INDEX($C:$C,ROW()+12*_xlfn.NUMBERVALUE(LEFT(K$1)))-$C42</f>
        <v>0.14300000000000002</v>
      </c>
      <c r="L42" s="13" cm="1">
        <f t="array" ref="L42">INDEX($C:$C,ROW()+12*_xlfn.NUMBERVALUE(LEFT(L$1)))-$C42</f>
        <v>0.14300000000000002</v>
      </c>
    </row>
    <row r="43" spans="1:12" x14ac:dyDescent="0.25">
      <c r="A43" s="1">
        <v>44150</v>
      </c>
      <c r="B43" s="12">
        <v>-0.52800000000000002</v>
      </c>
      <c r="C43" s="12">
        <v>-0.52100000000000002</v>
      </c>
      <c r="D43" s="12">
        <v>-0.51</v>
      </c>
      <c r="E43" s="13" cm="1">
        <f t="array" ref="E43">INDEX($C:$C,ROW()+12*_xlfn.NUMBERVALUE(LEFT(E$1)))-$C43</f>
        <v>0.20800000000000002</v>
      </c>
      <c r="F43" s="13" cm="1">
        <f t="array" ref="F43">INDEX($C:$C,ROW()+12*_xlfn.NUMBERVALUE(LEFT(F$1)))-$C43</f>
        <v>0.43300000000000005</v>
      </c>
      <c r="G43" s="13" cm="1">
        <f t="array" ref="G43">INDEX($C:$C,ROW()+12*_xlfn.NUMBERVALUE(LEFT(G$1)))-$C43</f>
        <v>0.60199999999999998</v>
      </c>
      <c r="H43" s="13" cm="1">
        <f t="array" ref="H43">INDEX($C:$C,ROW()+12*_xlfn.NUMBERVALUE(LEFT(H$1)))-$C43</f>
        <v>0.74399999999999999</v>
      </c>
      <c r="I43" s="13" cm="1">
        <f t="array" ref="I43">INDEX($C:$C,ROW()+12*_xlfn.NUMBERVALUE(LEFT(I$1)))-$C43</f>
        <v>0.71300000000000008</v>
      </c>
      <c r="J43" s="13" cm="1">
        <f t="array" ref="J43">INDEX($C:$C,ROW()+12*_xlfn.NUMBERVALUE(LEFT(J$1)))-$C43</f>
        <v>2.0060000000000002</v>
      </c>
      <c r="K43" s="13" cm="1">
        <f t="array" ref="K43">INDEX($C:$C,ROW()+12*_xlfn.NUMBERVALUE(LEFT(K$1)))-$C43</f>
        <v>0.12</v>
      </c>
      <c r="L43" s="13" cm="1">
        <f t="array" ref="L43">INDEX($C:$C,ROW()+12*_xlfn.NUMBERVALUE(LEFT(L$1)))-$C43</f>
        <v>0.12</v>
      </c>
    </row>
    <row r="44" spans="1:12" x14ac:dyDescent="0.25">
      <c r="A44" s="1">
        <v>44119</v>
      </c>
      <c r="B44" s="12">
        <v>-0.52300000000000002</v>
      </c>
      <c r="C44" s="12">
        <v>-0.50900000000000001</v>
      </c>
      <c r="D44" s="12">
        <v>-0.498</v>
      </c>
      <c r="E44" s="13" cm="1">
        <f t="array" ref="E44">INDEX($C:$C,ROW()+12*_xlfn.NUMBERVALUE(LEFT(E$1)))-$C44</f>
        <v>0.2</v>
      </c>
      <c r="F44" s="13" cm="1">
        <f t="array" ref="F44">INDEX($C:$C,ROW()+12*_xlfn.NUMBERVALUE(LEFT(F$1)))-$C44</f>
        <v>0.45500000000000002</v>
      </c>
      <c r="G44" s="13" cm="1">
        <f t="array" ref="G44">INDEX($C:$C,ROW()+12*_xlfn.NUMBERVALUE(LEFT(G$1)))-$C44</f>
        <v>0.59199999999999997</v>
      </c>
      <c r="H44" s="13" cm="1">
        <f t="array" ref="H44">INDEX($C:$C,ROW()+12*_xlfn.NUMBERVALUE(LEFT(H$1)))-$C44</f>
        <v>0.73499999999999999</v>
      </c>
      <c r="I44" s="13" cm="1">
        <f t="array" ref="I44">INDEX($C:$C,ROW()+12*_xlfn.NUMBERVALUE(LEFT(I$1)))-$C44</f>
        <v>0.71699999999999997</v>
      </c>
      <c r="J44" s="13" cm="1">
        <f t="array" ref="J44">INDEX($C:$C,ROW()+12*_xlfn.NUMBERVALUE(LEFT(J$1)))-$C44</f>
        <v>2.085</v>
      </c>
      <c r="K44" s="13" cm="1">
        <f t="array" ref="K44">INDEX($C:$C,ROW()+12*_xlfn.NUMBERVALUE(LEFT(K$1)))-$C44</f>
        <v>9.600000000000003E-2</v>
      </c>
      <c r="L44" s="13" cm="1">
        <f t="array" ref="L44">INDEX($C:$C,ROW()+12*_xlfn.NUMBERVALUE(LEFT(L$1)))-$C44</f>
        <v>9.600000000000003E-2</v>
      </c>
    </row>
    <row r="45" spans="1:12" x14ac:dyDescent="0.25">
      <c r="A45" s="1">
        <v>44089</v>
      </c>
      <c r="B45" s="12">
        <v>-0.50800000000000001</v>
      </c>
      <c r="C45" s="12">
        <v>-0.49099999999999999</v>
      </c>
      <c r="D45" s="12">
        <v>-0.47799999999999998</v>
      </c>
      <c r="E45" s="13" cm="1">
        <f t="array" ref="E45">INDEX($C:$C,ROW()+12*_xlfn.NUMBERVALUE(LEFT(E$1)))-$C45</f>
        <v>0.189</v>
      </c>
      <c r="F45" s="13" cm="1">
        <f t="array" ref="F45">INDEX($C:$C,ROW()+12*_xlfn.NUMBERVALUE(LEFT(F$1)))-$C45</f>
        <v>0.45400000000000001</v>
      </c>
      <c r="G45" s="13" cm="1">
        <f t="array" ref="G45">INDEX($C:$C,ROW()+12*_xlfn.NUMBERVALUE(LEFT(G$1)))-$C45</f>
        <v>0.58799999999999997</v>
      </c>
      <c r="H45" s="13" cm="1">
        <f t="array" ref="H45">INDEX($C:$C,ROW()+12*_xlfn.NUMBERVALUE(LEFT(H$1)))-$C45</f>
        <v>0.71399999999999997</v>
      </c>
      <c r="I45" s="13" cm="1">
        <f t="array" ref="I45">INDEX($C:$C,ROW()+12*_xlfn.NUMBERVALUE(LEFT(I$1)))-$C45</f>
        <v>0.73699999999999999</v>
      </c>
      <c r="J45" s="13" cm="1">
        <f t="array" ref="J45">INDEX($C:$C,ROW()+12*_xlfn.NUMBERVALUE(LEFT(J$1)))-$C45</f>
        <v>2.0270000000000001</v>
      </c>
      <c r="K45" s="13" cm="1">
        <f t="array" ref="K45">INDEX($C:$C,ROW()+12*_xlfn.NUMBERVALUE(LEFT(K$1)))-$C45</f>
        <v>7.3000000000000009E-2</v>
      </c>
      <c r="L45" s="13" cm="1">
        <f t="array" ref="L45">INDEX($C:$C,ROW()+12*_xlfn.NUMBERVALUE(LEFT(L$1)))-$C45</f>
        <v>7.3000000000000009E-2</v>
      </c>
    </row>
    <row r="46" spans="1:12" x14ac:dyDescent="0.25">
      <c r="A46" s="1">
        <v>44058</v>
      </c>
      <c r="B46" s="12">
        <v>-0.49099999999999999</v>
      </c>
      <c r="C46" s="12">
        <v>-0.48</v>
      </c>
      <c r="D46" s="12">
        <v>-0.46700000000000003</v>
      </c>
      <c r="E46" s="13" cm="1">
        <f t="array" ref="E46">INDEX($C:$C,ROW()+12*_xlfn.NUMBERVALUE(LEFT(E$1)))-$C46</f>
        <v>0.182</v>
      </c>
      <c r="F46" s="13" cm="1">
        <f t="array" ref="F46">INDEX($C:$C,ROW()+12*_xlfn.NUMBERVALUE(LEFT(F$1)))-$C46</f>
        <v>0.45199999999999996</v>
      </c>
      <c r="G46" s="13" cm="1">
        <f t="array" ref="G46">INDEX($C:$C,ROW()+12*_xlfn.NUMBERVALUE(LEFT(G$1)))-$C46</f>
        <v>0.67199999999999993</v>
      </c>
      <c r="H46" s="13" cm="1">
        <f t="array" ref="H46">INDEX($C:$C,ROW()+12*_xlfn.NUMBERVALUE(LEFT(H$1)))-$C46</f>
        <v>0.70599999999999996</v>
      </c>
      <c r="I46" s="13" cm="1">
        <f t="array" ref="I46">INDEX($C:$C,ROW()+12*_xlfn.NUMBERVALUE(LEFT(I$1)))-$C46</f>
        <v>0.81200000000000006</v>
      </c>
      <c r="J46" s="13" cm="1">
        <f t="array" ref="J46">INDEX($C:$C,ROW()+12*_xlfn.NUMBERVALUE(LEFT(J$1)))-$C46</f>
        <v>2.032</v>
      </c>
      <c r="K46" s="13" cm="1">
        <f t="array" ref="K46">INDEX($C:$C,ROW()+12*_xlfn.NUMBERVALUE(LEFT(K$1)))-$C46</f>
        <v>7.2000000000000008E-2</v>
      </c>
      <c r="L46" s="13" cm="1">
        <f t="array" ref="L46">INDEX($C:$C,ROW()+12*_xlfn.NUMBERVALUE(LEFT(L$1)))-$C46</f>
        <v>7.2000000000000008E-2</v>
      </c>
    </row>
    <row r="47" spans="1:12" x14ac:dyDescent="0.25">
      <c r="A47" s="1">
        <v>44027</v>
      </c>
      <c r="B47" s="12">
        <v>-0.46300000000000002</v>
      </c>
      <c r="C47" s="12">
        <v>-0.44400000000000001</v>
      </c>
      <c r="D47" s="12">
        <v>-0.41699999999999998</v>
      </c>
      <c r="E47" s="13" cm="1">
        <f t="array" ref="E47">INDEX($C:$C,ROW()+12*_xlfn.NUMBERVALUE(LEFT(E$1)))-$C47</f>
        <v>0.15000000000000002</v>
      </c>
      <c r="F47" s="13" cm="1">
        <f t="array" ref="F47">INDEX($C:$C,ROW()+12*_xlfn.NUMBERVALUE(LEFT(F$1)))-$C47</f>
        <v>0.42499999999999999</v>
      </c>
      <c r="G47" s="13" cm="1">
        <f t="array" ref="G47">INDEX($C:$C,ROW()+12*_xlfn.NUMBERVALUE(LEFT(G$1)))-$C47</f>
        <v>0.64900000000000002</v>
      </c>
      <c r="H47" s="13" cm="1">
        <f t="array" ref="H47">INDEX($C:$C,ROW()+12*_xlfn.NUMBERVALUE(LEFT(H$1)))-$C47</f>
        <v>0.66500000000000004</v>
      </c>
      <c r="I47" s="13" cm="1">
        <f t="array" ref="I47">INDEX($C:$C,ROW()+12*_xlfn.NUMBERVALUE(LEFT(I$1)))-$C47</f>
        <v>0.94100000000000006</v>
      </c>
      <c r="J47" s="13" cm="1">
        <f t="array" ref="J47">INDEX($C:$C,ROW()+12*_xlfn.NUMBERVALUE(LEFT(J$1)))-$C47</f>
        <v>2.0420000000000003</v>
      </c>
      <c r="K47" s="13" cm="1">
        <f t="array" ref="K47">INDEX($C:$C,ROW()+12*_xlfn.NUMBERVALUE(LEFT(K$1)))-$C47</f>
        <v>7.9000000000000015E-2</v>
      </c>
      <c r="L47" s="13" cm="1">
        <f t="array" ref="L47">INDEX($C:$C,ROW()+12*_xlfn.NUMBERVALUE(LEFT(L$1)))-$C47</f>
        <v>7.9000000000000015E-2</v>
      </c>
    </row>
    <row r="48" spans="1:12" x14ac:dyDescent="0.25">
      <c r="A48" s="1">
        <v>43997</v>
      </c>
      <c r="B48" s="12">
        <v>-0.42199999999999999</v>
      </c>
      <c r="C48" s="12">
        <v>-0.376</v>
      </c>
      <c r="D48" s="12">
        <v>-0.32500000000000001</v>
      </c>
      <c r="E48" s="13" cm="1">
        <f t="array" ref="E48">INDEX($C:$C,ROW()+12*_xlfn.NUMBERVALUE(LEFT(E$1)))-$C48</f>
        <v>0.10799999999999998</v>
      </c>
      <c r="F48" s="13" cm="1">
        <f t="array" ref="F48">INDEX($C:$C,ROW()+12*_xlfn.NUMBERVALUE(LEFT(F$1)))-$C48</f>
        <v>0.36199999999999999</v>
      </c>
      <c r="G48" s="13" cm="1">
        <f t="array" ref="G48">INDEX($C:$C,ROW()+12*_xlfn.NUMBERVALUE(LEFT(G$1)))-$C48</f>
        <v>0.61699999999999999</v>
      </c>
      <c r="H48" s="13" cm="1">
        <f t="array" ref="H48">INDEX($C:$C,ROW()+12*_xlfn.NUMBERVALUE(LEFT(H$1)))-$C48</f>
        <v>0.58599999999999997</v>
      </c>
      <c r="I48" s="13" cm="1">
        <f t="array" ref="I48">INDEX($C:$C,ROW()+12*_xlfn.NUMBERVALUE(LEFT(I$1)))-$C48</f>
        <v>1.0350000000000001</v>
      </c>
      <c r="J48" s="13" cm="1">
        <f t="array" ref="J48">INDEX($C:$C,ROW()+12*_xlfn.NUMBERVALUE(LEFT(J$1)))-$C48</f>
        <v>1.8650000000000002</v>
      </c>
      <c r="K48" s="13" cm="1">
        <f t="array" ref="K48">INDEX($C:$C,ROW()+12*_xlfn.NUMBERVALUE(LEFT(K$1)))-$C48</f>
        <v>4.6999999999999986E-2</v>
      </c>
      <c r="L48" s="13" cm="1">
        <f t="array" ref="L48">INDEX($C:$C,ROW()+12*_xlfn.NUMBERVALUE(LEFT(L$1)))-$C48</f>
        <v>4.6999999999999986E-2</v>
      </c>
    </row>
    <row r="49" spans="1:12" x14ac:dyDescent="0.25">
      <c r="A49" s="1">
        <v>43966</v>
      </c>
      <c r="B49" s="12">
        <v>-0.307</v>
      </c>
      <c r="C49" s="12">
        <v>-0.27200000000000002</v>
      </c>
      <c r="D49" s="12">
        <v>-0.245</v>
      </c>
      <c r="E49" s="13" cm="1">
        <f t="array" ref="E49">INDEX($C:$C,ROW()+12*_xlfn.NUMBERVALUE(LEFT(E$1)))-$C49</f>
        <v>1.5000000000000013E-2</v>
      </c>
      <c r="F49" s="13" cm="1">
        <f t="array" ref="F49">INDEX($C:$C,ROW()+12*_xlfn.NUMBERVALUE(LEFT(F$1)))-$C49</f>
        <v>0.26200000000000001</v>
      </c>
      <c r="G49" s="13" cm="1">
        <f t="array" ref="G49">INDEX($C:$C,ROW()+12*_xlfn.NUMBERVALUE(LEFT(G$1)))-$C49</f>
        <v>0.59699999999999998</v>
      </c>
      <c r="H49" s="13" cm="1">
        <f t="array" ref="H49">INDEX($C:$C,ROW()+12*_xlfn.NUMBERVALUE(LEFT(H$1)))-$C49</f>
        <v>0.47300000000000003</v>
      </c>
      <c r="I49" s="13" cm="1">
        <f t="array" ref="I49">INDEX($C:$C,ROW()+12*_xlfn.NUMBERVALUE(LEFT(I$1)))-$C49</f>
        <v>0.95700000000000007</v>
      </c>
      <c r="J49" s="13" cm="1">
        <f t="array" ref="J49">INDEX($C:$C,ROW()+12*_xlfn.NUMBERVALUE(LEFT(J$1)))-$C49</f>
        <v>1.6970000000000001</v>
      </c>
      <c r="K49" s="13" cm="1">
        <f t="array" ref="K49">INDEX($C:$C,ROW()+12*_xlfn.NUMBERVALUE(LEFT(K$1)))-$C49</f>
        <v>-3.999999999999998E-2</v>
      </c>
      <c r="L49" s="13" cm="1">
        <f t="array" ref="L49">INDEX($C:$C,ROW()+12*_xlfn.NUMBERVALUE(LEFT(L$1)))-$C49</f>
        <v>-3.999999999999998E-2</v>
      </c>
    </row>
    <row r="50" spans="1:12" x14ac:dyDescent="0.25">
      <c r="A50" s="1">
        <v>43936</v>
      </c>
      <c r="B50" s="12">
        <v>-0.34300000000000003</v>
      </c>
      <c r="C50" s="12">
        <v>-0.254</v>
      </c>
      <c r="D50" s="12">
        <v>-0.161</v>
      </c>
      <c r="E50" s="13" cm="1">
        <f t="array" ref="E50">INDEX($C:$C,ROW()+12*_xlfn.NUMBERVALUE(LEFT(E$1)))-$C50</f>
        <v>5.0000000000000044E-3</v>
      </c>
      <c r="F50" s="13" cm="1">
        <f t="array" ref="F50">INDEX($C:$C,ROW()+12*_xlfn.NUMBERVALUE(LEFT(F$1)))-$C50</f>
        <v>0.25900000000000001</v>
      </c>
      <c r="G50" s="13" cm="1">
        <f t="array" ref="G50">INDEX($C:$C,ROW()+12*_xlfn.NUMBERVALUE(LEFT(G$1)))-$C50</f>
        <v>0.58400000000000007</v>
      </c>
      <c r="H50" s="13" cm="1">
        <f t="array" ref="H50">INDEX($C:$C,ROW()+12*_xlfn.NUMBERVALUE(LEFT(H$1)))-$C50</f>
        <v>0.46299999999999997</v>
      </c>
      <c r="I50" s="13" cm="1">
        <f t="array" ref="I50">INDEX($C:$C,ROW()+12*_xlfn.NUMBERVALUE(LEFT(I$1)))-$C50</f>
        <v>0.998</v>
      </c>
      <c r="J50" s="13" cm="1">
        <f t="array" ref="J50">INDEX($C:$C,ROW()+12*_xlfn.NUMBERVALUE(LEFT(J$1)))-$C50</f>
        <v>1.575</v>
      </c>
      <c r="K50" s="13" cm="1">
        <f t="array" ref="K50">INDEX($C:$C,ROW()+12*_xlfn.NUMBERVALUE(LEFT(K$1)))-$C50</f>
        <v>-5.5999999999999994E-2</v>
      </c>
      <c r="L50" s="13" cm="1">
        <f t="array" ref="L50">INDEX($C:$C,ROW()+12*_xlfn.NUMBERVALUE(LEFT(L$1)))-$C50</f>
        <v>-5.5999999999999994E-2</v>
      </c>
    </row>
    <row r="51" spans="1:12" x14ac:dyDescent="0.25">
      <c r="A51" s="1">
        <v>43905</v>
      </c>
      <c r="B51" s="12">
        <v>-0.48899999999999999</v>
      </c>
      <c r="C51" s="12">
        <v>-0.41699999999999998</v>
      </c>
      <c r="D51" s="12">
        <v>-0.34899999999999998</v>
      </c>
      <c r="E51" s="13" cm="1">
        <f t="array" ref="E51">INDEX($C:$C,ROW()+12*_xlfn.NUMBERVALUE(LEFT(E$1)))-$C51</f>
        <v>0.18799999999999997</v>
      </c>
      <c r="F51" s="13" cm="1">
        <f t="array" ref="F51">INDEX($C:$C,ROW()+12*_xlfn.NUMBERVALUE(LEFT(F$1)))-$C51</f>
        <v>0.44400000000000001</v>
      </c>
      <c r="G51" s="13" cm="1">
        <f t="array" ref="G51">INDEX($C:$C,ROW()+12*_xlfn.NUMBERVALUE(LEFT(G$1)))-$C51</f>
        <v>0.72199999999999998</v>
      </c>
      <c r="H51" s="13" cm="1">
        <f t="array" ref="H51">INDEX($C:$C,ROW()+12*_xlfn.NUMBERVALUE(LEFT(H$1)))-$C51</f>
        <v>0.623</v>
      </c>
      <c r="I51" s="13" cm="1">
        <f t="array" ref="I51">INDEX($C:$C,ROW()+12*_xlfn.NUMBERVALUE(LEFT(I$1)))-$C51</f>
        <v>1.2749999999999999</v>
      </c>
      <c r="J51" s="13" cm="1">
        <f t="array" ref="J51">INDEX($C:$C,ROW()+12*_xlfn.NUMBERVALUE(LEFT(J$1)))-$C51</f>
        <v>1.593</v>
      </c>
      <c r="K51" s="13" cm="1">
        <f t="array" ref="K51">INDEX($C:$C,ROW()+12*_xlfn.NUMBERVALUE(LEFT(K$1)))-$C51</f>
        <v>0.10799999999999998</v>
      </c>
      <c r="L51" s="13" cm="1">
        <f t="array" ref="L51">INDEX($C:$C,ROW()+12*_xlfn.NUMBERVALUE(LEFT(L$1)))-$C51</f>
        <v>0.10799999999999998</v>
      </c>
    </row>
    <row r="52" spans="1:12" x14ac:dyDescent="0.25">
      <c r="A52" s="1">
        <v>43876</v>
      </c>
      <c r="B52" s="12">
        <v>-0.42499999999999999</v>
      </c>
      <c r="C52" s="12">
        <v>-0.40899999999999997</v>
      </c>
      <c r="D52" s="12">
        <v>-0.39300000000000002</v>
      </c>
      <c r="E52" s="13" cm="1">
        <f t="array" ref="E52">INDEX($C:$C,ROW()+12*_xlfn.NUMBERVALUE(LEFT(E$1)))-$C52</f>
        <v>0.22499999999999998</v>
      </c>
      <c r="F52" s="13" cm="1">
        <f t="array" ref="F52">INDEX($C:$C,ROW()+12*_xlfn.NUMBERVALUE(LEFT(F$1)))-$C52</f>
        <v>0.45699999999999996</v>
      </c>
      <c r="G52" s="13" cm="1">
        <f t="array" ref="G52">INDEX($C:$C,ROW()+12*_xlfn.NUMBERVALUE(LEFT(G$1)))-$C52</f>
        <v>0.69699999999999995</v>
      </c>
      <c r="H52" s="13" cm="1">
        <f t="array" ref="H52">INDEX($C:$C,ROW()+12*_xlfn.NUMBERVALUE(LEFT(H$1)))-$C52</f>
        <v>0.63200000000000001</v>
      </c>
      <c r="I52" s="13" cm="1">
        <f t="array" ref="I52">INDEX($C:$C,ROW()+12*_xlfn.NUMBERVALUE(LEFT(I$1)))-$C52</f>
        <v>1.4570000000000001</v>
      </c>
      <c r="J52" s="13" cm="1">
        <f t="array" ref="J52">INDEX($C:$C,ROW()+12*_xlfn.NUMBERVALUE(LEFT(J$1)))-$C52</f>
        <v>1.496</v>
      </c>
      <c r="K52" s="13" cm="1">
        <f t="array" ref="K52">INDEX($C:$C,ROW()+12*_xlfn.NUMBERVALUE(LEFT(K$1)))-$C52</f>
        <v>0.10099999999999998</v>
      </c>
      <c r="L52" s="13" cm="1">
        <f t="array" ref="L52">INDEX($C:$C,ROW()+12*_xlfn.NUMBERVALUE(LEFT(L$1)))-$C52</f>
        <v>0.10099999999999998</v>
      </c>
    </row>
    <row r="53" spans="1:12" x14ac:dyDescent="0.25">
      <c r="A53" s="1">
        <v>43845</v>
      </c>
      <c r="B53" s="12">
        <v>-0.40100000000000002</v>
      </c>
      <c r="C53" s="12">
        <v>-0.39100000000000001</v>
      </c>
      <c r="D53" s="12">
        <v>-0.379</v>
      </c>
      <c r="E53" s="13" cm="1">
        <f t="array" ref="E53">INDEX($C:$C,ROW()+12*_xlfn.NUMBERVALUE(LEFT(E$1)))-$C53</f>
        <v>0.24500000000000002</v>
      </c>
      <c r="F53" s="13" cm="1">
        <f t="array" ref="F53">INDEX($C:$C,ROW()+12*_xlfn.NUMBERVALUE(LEFT(F$1)))-$C53</f>
        <v>0.45400000000000001</v>
      </c>
      <c r="G53" s="13" cm="1">
        <f t="array" ref="G53">INDEX($C:$C,ROW()+12*_xlfn.NUMBERVALUE(LEFT(G$1)))-$C53</f>
        <v>0.68300000000000005</v>
      </c>
      <c r="H53" s="13" cm="1">
        <f t="array" ref="H53">INDEX($C:$C,ROW()+12*_xlfn.NUMBERVALUE(LEFT(H$1)))-$C53</f>
        <v>0.59599999999999997</v>
      </c>
      <c r="I53" s="13" cm="1">
        <f t="array" ref="I53">INDEX($C:$C,ROW()+12*_xlfn.NUMBERVALUE(LEFT(I$1)))-$C53</f>
        <v>1.613</v>
      </c>
      <c r="J53" s="13" cm="1">
        <f t="array" ref="J53">INDEX($C:$C,ROW()+12*_xlfn.NUMBERVALUE(LEFT(J$1)))-$C53</f>
        <v>1.4079999999999999</v>
      </c>
      <c r="K53" s="13" cm="1">
        <f t="array" ref="K53">INDEX($C:$C,ROW()+12*_xlfn.NUMBERVALUE(LEFT(K$1)))-$C53</f>
        <v>8.3000000000000018E-2</v>
      </c>
      <c r="L53" s="13" cm="1">
        <f t="array" ref="L53">INDEX($C:$C,ROW()+12*_xlfn.NUMBERVALUE(LEFT(L$1)))-$C53</f>
        <v>8.3000000000000018E-2</v>
      </c>
    </row>
    <row r="54" spans="1:12" x14ac:dyDescent="0.25">
      <c r="A54" s="1">
        <v>43814</v>
      </c>
      <c r="B54" s="12">
        <v>-0.40300000000000002</v>
      </c>
      <c r="C54" s="12">
        <v>-0.39500000000000002</v>
      </c>
      <c r="D54" s="12">
        <v>-0.38300000000000001</v>
      </c>
      <c r="E54" s="13" cm="1">
        <f t="array" ref="E54">INDEX($C:$C,ROW()+12*_xlfn.NUMBERVALUE(LEFT(E$1)))-$C54</f>
        <v>0.26900000000000002</v>
      </c>
      <c r="F54" s="13" cm="1">
        <f t="array" ref="F54">INDEX($C:$C,ROW()+12*_xlfn.NUMBERVALUE(LEFT(F$1)))-$C54</f>
        <v>0.47600000000000003</v>
      </c>
      <c r="G54" s="13" cm="1">
        <f t="array" ref="G54">INDEX($C:$C,ROW()+12*_xlfn.NUMBERVALUE(LEFT(G$1)))-$C54</f>
        <v>0.66700000000000004</v>
      </c>
      <c r="H54" s="13" cm="1">
        <f t="array" ref="H54">INDEX($C:$C,ROW()+12*_xlfn.NUMBERVALUE(LEFT(H$1)))-$C54</f>
        <v>0.58000000000000007</v>
      </c>
      <c r="I54" s="13" cm="1">
        <f t="array" ref="I54">INDEX($C:$C,ROW()+12*_xlfn.NUMBERVALUE(LEFT(I$1)))-$C54</f>
        <v>1.821</v>
      </c>
      <c r="J54" s="13" cm="1">
        <f t="array" ref="J54">INDEX($C:$C,ROW()+12*_xlfn.NUMBERVALUE(LEFT(J$1)))-$C54</f>
        <v>1.417</v>
      </c>
      <c r="K54" s="13" cm="1">
        <f t="array" ref="K54">INDEX($C:$C,ROW()+12*_xlfn.NUMBERVALUE(LEFT(K$1)))-$C54</f>
        <v>8.3000000000000018E-2</v>
      </c>
      <c r="L54" s="13" cm="1">
        <f t="array" ref="L54">INDEX($C:$C,ROW()+12*_xlfn.NUMBERVALUE(LEFT(L$1)))-$C54</f>
        <v>8.3000000000000018E-2</v>
      </c>
    </row>
    <row r="55" spans="1:12" x14ac:dyDescent="0.25">
      <c r="A55" s="1">
        <v>43784</v>
      </c>
      <c r="B55" s="12">
        <v>-0.40799999999999997</v>
      </c>
      <c r="C55" s="12">
        <v>-0.40100000000000002</v>
      </c>
      <c r="D55" s="12">
        <v>-0.39400000000000002</v>
      </c>
      <c r="E55" s="13" cm="1">
        <f t="array" ref="E55">INDEX($C:$C,ROW()+12*_xlfn.NUMBERVALUE(LEFT(E$1)))-$C55</f>
        <v>0.31300000000000006</v>
      </c>
      <c r="F55" s="13" cm="1">
        <f t="array" ref="F55">INDEX($C:$C,ROW()+12*_xlfn.NUMBERVALUE(LEFT(F$1)))-$C55</f>
        <v>0.48200000000000004</v>
      </c>
      <c r="G55" s="13" cm="1">
        <f t="array" ref="G55">INDEX($C:$C,ROW()+12*_xlfn.NUMBERVALUE(LEFT(G$1)))-$C55</f>
        <v>0.624</v>
      </c>
      <c r="H55" s="13" cm="1">
        <f t="array" ref="H55">INDEX($C:$C,ROW()+12*_xlfn.NUMBERVALUE(LEFT(H$1)))-$C55</f>
        <v>0.59299999999999997</v>
      </c>
      <c r="I55" s="13" cm="1">
        <f t="array" ref="I55">INDEX($C:$C,ROW()+12*_xlfn.NUMBERVALUE(LEFT(I$1)))-$C55</f>
        <v>1.8860000000000001</v>
      </c>
      <c r="J55" s="13" cm="1">
        <f t="array" ref="J55">INDEX($C:$C,ROW()+12*_xlfn.NUMBERVALUE(LEFT(J$1)))-$C55</f>
        <v>1.4430000000000001</v>
      </c>
      <c r="K55" s="13" cm="1">
        <f t="array" ref="K55">INDEX($C:$C,ROW()+12*_xlfn.NUMBERVALUE(LEFT(K$1)))-$C55</f>
        <v>8.500000000000002E-2</v>
      </c>
      <c r="L55" s="13" cm="1">
        <f t="array" ref="L55">INDEX($C:$C,ROW()+12*_xlfn.NUMBERVALUE(LEFT(L$1)))-$C55</f>
        <v>8.500000000000002E-2</v>
      </c>
    </row>
    <row r="56" spans="1:12" x14ac:dyDescent="0.25">
      <c r="A56" s="1">
        <v>43753</v>
      </c>
      <c r="B56" s="12">
        <v>-0.42799999999999999</v>
      </c>
      <c r="C56" s="12">
        <v>-0.41299999999999998</v>
      </c>
      <c r="D56" s="12">
        <v>-0.39400000000000002</v>
      </c>
      <c r="E56" s="13" cm="1">
        <f t="array" ref="E56">INDEX($C:$C,ROW()+12*_xlfn.NUMBERVALUE(LEFT(E$1)))-$C56</f>
        <v>0.35899999999999999</v>
      </c>
      <c r="F56" s="13" cm="1">
        <f t="array" ref="F56">INDEX($C:$C,ROW()+12*_xlfn.NUMBERVALUE(LEFT(F$1)))-$C56</f>
        <v>0.496</v>
      </c>
      <c r="G56" s="13" cm="1">
        <f t="array" ref="G56">INDEX($C:$C,ROW()+12*_xlfn.NUMBERVALUE(LEFT(G$1)))-$C56</f>
        <v>0.63900000000000001</v>
      </c>
      <c r="H56" s="13" cm="1">
        <f t="array" ref="H56">INDEX($C:$C,ROW()+12*_xlfn.NUMBERVALUE(LEFT(H$1)))-$C56</f>
        <v>0.621</v>
      </c>
      <c r="I56" s="13" cm="1">
        <f t="array" ref="I56">INDEX($C:$C,ROW()+12*_xlfn.NUMBERVALUE(LEFT(I$1)))-$C56</f>
        <v>1.9890000000000001</v>
      </c>
      <c r="J56" s="13" cm="1">
        <f t="array" ref="J56">INDEX($C:$C,ROW()+12*_xlfn.NUMBERVALUE(LEFT(J$1)))-$C56</f>
        <v>1.411</v>
      </c>
      <c r="K56" s="13" cm="1">
        <f t="array" ref="K56">INDEX($C:$C,ROW()+12*_xlfn.NUMBERVALUE(LEFT(K$1)))-$C56</f>
        <v>9.4999999999999973E-2</v>
      </c>
      <c r="L56" s="13" cm="1">
        <f t="array" ref="L56">INDEX($C:$C,ROW()+12*_xlfn.NUMBERVALUE(LEFT(L$1)))-$C56</f>
        <v>9.4999999999999973E-2</v>
      </c>
    </row>
    <row r="57" spans="1:12" x14ac:dyDescent="0.25">
      <c r="A57" s="1">
        <v>43723</v>
      </c>
      <c r="B57" s="12">
        <v>-0.44800000000000001</v>
      </c>
      <c r="C57" s="12">
        <v>-0.41799999999999998</v>
      </c>
      <c r="D57" s="12">
        <v>-0.39300000000000002</v>
      </c>
      <c r="E57" s="13" cm="1">
        <f t="array" ref="E57">INDEX($C:$C,ROW()+12*_xlfn.NUMBERVALUE(LEFT(E$1)))-$C57</f>
        <v>0.38100000000000001</v>
      </c>
      <c r="F57" s="13" cm="1">
        <f t="array" ref="F57">INDEX($C:$C,ROW()+12*_xlfn.NUMBERVALUE(LEFT(F$1)))-$C57</f>
        <v>0.51500000000000001</v>
      </c>
      <c r="G57" s="13" cm="1">
        <f t="array" ref="G57">INDEX($C:$C,ROW()+12*_xlfn.NUMBERVALUE(LEFT(G$1)))-$C57</f>
        <v>0.64100000000000001</v>
      </c>
      <c r="H57" s="13" cm="1">
        <f t="array" ref="H57">INDEX($C:$C,ROW()+12*_xlfn.NUMBERVALUE(LEFT(H$1)))-$C57</f>
        <v>0.66399999999999992</v>
      </c>
      <c r="I57" s="13" cm="1">
        <f t="array" ref="I57">INDEX($C:$C,ROW()+12*_xlfn.NUMBERVALUE(LEFT(I$1)))-$C57</f>
        <v>1.954</v>
      </c>
      <c r="J57" s="13" cm="1">
        <f t="array" ref="J57">INDEX($C:$C,ROW()+12*_xlfn.NUMBERVALUE(LEFT(J$1)))-$C57</f>
        <v>1.298</v>
      </c>
      <c r="K57" s="13" cm="1">
        <f t="array" ref="K57">INDEX($C:$C,ROW()+12*_xlfn.NUMBERVALUE(LEFT(K$1)))-$C57</f>
        <v>9.8999999999999977E-2</v>
      </c>
      <c r="L57" s="13" cm="1">
        <f t="array" ref="L57">INDEX($C:$C,ROW()+12*_xlfn.NUMBERVALUE(LEFT(L$1)))-$C57</f>
        <v>9.8999999999999977E-2</v>
      </c>
    </row>
    <row r="58" spans="1:12" x14ac:dyDescent="0.25">
      <c r="A58" s="1">
        <v>43692</v>
      </c>
      <c r="B58" s="12">
        <v>-0.433</v>
      </c>
      <c r="C58" s="12">
        <v>-0.40799999999999997</v>
      </c>
      <c r="D58" s="12">
        <v>-0.377</v>
      </c>
      <c r="E58" s="13" cm="1">
        <f t="array" ref="E58">INDEX($C:$C,ROW()+12*_xlfn.NUMBERVALUE(LEFT(E$1)))-$C58</f>
        <v>0.37999999999999995</v>
      </c>
      <c r="F58" s="13" cm="1">
        <f t="array" ref="F58">INDEX($C:$C,ROW()+12*_xlfn.NUMBERVALUE(LEFT(F$1)))-$C58</f>
        <v>0.6</v>
      </c>
      <c r="G58" s="13" cm="1">
        <f t="array" ref="G58">INDEX($C:$C,ROW()+12*_xlfn.NUMBERVALUE(LEFT(G$1)))-$C58</f>
        <v>0.63400000000000001</v>
      </c>
      <c r="H58" s="13" cm="1">
        <f t="array" ref="H58">INDEX($C:$C,ROW()+12*_xlfn.NUMBERVALUE(LEFT(H$1)))-$C58</f>
        <v>0.74</v>
      </c>
      <c r="I58" s="13" cm="1">
        <f t="array" ref="I58">INDEX($C:$C,ROW()+12*_xlfn.NUMBERVALUE(LEFT(I$1)))-$C58</f>
        <v>1.96</v>
      </c>
      <c r="J58" s="13" cm="1">
        <f t="array" ref="J58">INDEX($C:$C,ROW()+12*_xlfn.NUMBERVALUE(LEFT(J$1)))-$C58</f>
        <v>1.304</v>
      </c>
      <c r="K58" s="13" cm="1">
        <f t="array" ref="K58">INDEX($C:$C,ROW()+12*_xlfn.NUMBERVALUE(LEFT(K$1)))-$C58</f>
        <v>8.8999999999999968E-2</v>
      </c>
      <c r="L58" s="13" cm="1">
        <f t="array" ref="L58">INDEX($C:$C,ROW()+12*_xlfn.NUMBERVALUE(LEFT(L$1)))-$C58</f>
        <v>8.8999999999999968E-2</v>
      </c>
    </row>
    <row r="59" spans="1:12" x14ac:dyDescent="0.25">
      <c r="A59" s="1">
        <v>43661</v>
      </c>
      <c r="B59" s="12">
        <v>-0.378</v>
      </c>
      <c r="C59" s="12">
        <v>-0.36499999999999999</v>
      </c>
      <c r="D59" s="12">
        <v>-0.34599999999999997</v>
      </c>
      <c r="E59" s="13" cm="1">
        <f t="array" ref="E59">INDEX($C:$C,ROW()+12*_xlfn.NUMBERVALUE(LEFT(E$1)))-$C59</f>
        <v>0.34599999999999997</v>
      </c>
      <c r="F59" s="13" cm="1">
        <f t="array" ref="F59">INDEX($C:$C,ROW()+12*_xlfn.NUMBERVALUE(LEFT(F$1)))-$C59</f>
        <v>0.56999999999999995</v>
      </c>
      <c r="G59" s="13" cm="1">
        <f t="array" ref="G59">INDEX($C:$C,ROW()+12*_xlfn.NUMBERVALUE(LEFT(G$1)))-$C59</f>
        <v>0.58599999999999997</v>
      </c>
      <c r="H59" s="13" cm="1">
        <f t="array" ref="H59">INDEX($C:$C,ROW()+12*_xlfn.NUMBERVALUE(LEFT(H$1)))-$C59</f>
        <v>0.86199999999999999</v>
      </c>
      <c r="I59" s="13" cm="1">
        <f t="array" ref="I59">INDEX($C:$C,ROW()+12*_xlfn.NUMBERVALUE(LEFT(I$1)))-$C59</f>
        <v>1.9630000000000001</v>
      </c>
      <c r="J59" s="13" cm="1">
        <f t="array" ref="J59">INDEX($C:$C,ROW()+12*_xlfn.NUMBERVALUE(LEFT(J$1)))-$C59</f>
        <v>1.214</v>
      </c>
      <c r="K59" s="13" cm="1">
        <f t="array" ref="K59">INDEX($C:$C,ROW()+12*_xlfn.NUMBERVALUE(LEFT(K$1)))-$C59</f>
        <v>4.3999999999999984E-2</v>
      </c>
      <c r="L59" s="13" cm="1">
        <f t="array" ref="L59">INDEX($C:$C,ROW()+12*_xlfn.NUMBERVALUE(LEFT(L$1)))-$C59</f>
        <v>4.3999999999999984E-2</v>
      </c>
    </row>
    <row r="60" spans="1:12" x14ac:dyDescent="0.25">
      <c r="A60" s="1">
        <v>43631</v>
      </c>
      <c r="B60" s="12">
        <v>-0.34499999999999997</v>
      </c>
      <c r="C60" s="12">
        <v>-0.32900000000000001</v>
      </c>
      <c r="D60" s="12">
        <v>-0.318</v>
      </c>
      <c r="E60" s="13" cm="1">
        <f t="array" ref="E60">INDEX($C:$C,ROW()+12*_xlfn.NUMBERVALUE(LEFT(E$1)))-$C60</f>
        <v>0.315</v>
      </c>
      <c r="F60" s="13" cm="1">
        <f t="array" ref="F60">INDEX($C:$C,ROW()+12*_xlfn.NUMBERVALUE(LEFT(F$1)))-$C60</f>
        <v>0.57000000000000006</v>
      </c>
      <c r="G60" s="13" cm="1">
        <f t="array" ref="G60">INDEX($C:$C,ROW()+12*_xlfn.NUMBERVALUE(LEFT(G$1)))-$C60</f>
        <v>0.53900000000000003</v>
      </c>
      <c r="H60" s="13" cm="1">
        <f t="array" ref="H60">INDEX($C:$C,ROW()+12*_xlfn.NUMBERVALUE(LEFT(H$1)))-$C60</f>
        <v>0.98799999999999999</v>
      </c>
      <c r="I60" s="13" cm="1">
        <f t="array" ref="I60">INDEX($C:$C,ROW()+12*_xlfn.NUMBERVALUE(LEFT(I$1)))-$C60</f>
        <v>1.8180000000000001</v>
      </c>
      <c r="J60" s="13" cm="1">
        <f t="array" ref="J60">INDEX($C:$C,ROW()+12*_xlfn.NUMBERVALUE(LEFT(J$1)))-$C60</f>
        <v>1.0569999999999999</v>
      </c>
      <c r="K60" s="13" cm="1">
        <f t="array" ref="K60">INDEX($C:$C,ROW()+12*_xlfn.NUMBERVALUE(LEFT(K$1)))-$C60</f>
        <v>7.0000000000000062E-3</v>
      </c>
      <c r="L60" s="13" cm="1">
        <f t="array" ref="L60">INDEX($C:$C,ROW()+12*_xlfn.NUMBERVALUE(LEFT(L$1)))-$C60</f>
        <v>7.0000000000000062E-3</v>
      </c>
    </row>
    <row r="61" spans="1:12" x14ac:dyDescent="0.25">
      <c r="A61" s="1">
        <v>43600</v>
      </c>
      <c r="B61" s="12">
        <v>-0.32200000000000001</v>
      </c>
      <c r="C61" s="12">
        <v>-0.312</v>
      </c>
      <c r="D61" s="12">
        <v>-0.308</v>
      </c>
      <c r="E61" s="13" cm="1">
        <f t="array" ref="E61">INDEX($C:$C,ROW()+12*_xlfn.NUMBERVALUE(LEFT(E$1)))-$C61</f>
        <v>0.30199999999999999</v>
      </c>
      <c r="F61" s="13" cm="1">
        <f t="array" ref="F61">INDEX($C:$C,ROW()+12*_xlfn.NUMBERVALUE(LEFT(F$1)))-$C61</f>
        <v>0.63700000000000001</v>
      </c>
      <c r="G61" s="13" cm="1">
        <f t="array" ref="G61">INDEX($C:$C,ROW()+12*_xlfn.NUMBERVALUE(LEFT(G$1)))-$C61</f>
        <v>0.51300000000000001</v>
      </c>
      <c r="H61" s="13" cm="1">
        <f t="array" ref="H61">INDEX($C:$C,ROW()+12*_xlfn.NUMBERVALUE(LEFT(H$1)))-$C61</f>
        <v>0.99700000000000011</v>
      </c>
      <c r="I61" s="13" cm="1">
        <f t="array" ref="I61">INDEX($C:$C,ROW()+12*_xlfn.NUMBERVALUE(LEFT(I$1)))-$C61</f>
        <v>1.7370000000000001</v>
      </c>
      <c r="J61" s="13" cm="1">
        <f t="array" ref="J61">INDEX($C:$C,ROW()+12*_xlfn.NUMBERVALUE(LEFT(J$1)))-$C61</f>
        <v>0.99900000000000011</v>
      </c>
      <c r="K61" s="13" cm="1">
        <f t="array" ref="K61">INDEX($C:$C,ROW()+12*_xlfn.NUMBERVALUE(LEFT(K$1)))-$C61</f>
        <v>-1.3000000000000012E-2</v>
      </c>
      <c r="L61" s="13" cm="1">
        <f t="array" ref="L61">INDEX($C:$C,ROW()+12*_xlfn.NUMBERVALUE(LEFT(L$1)))-$C61</f>
        <v>-1.3000000000000012E-2</v>
      </c>
    </row>
    <row r="62" spans="1:12" x14ac:dyDescent="0.25">
      <c r="A62" s="1">
        <v>43570</v>
      </c>
      <c r="B62" s="12">
        <v>-0.312</v>
      </c>
      <c r="C62" s="12">
        <v>-0.31</v>
      </c>
      <c r="D62" s="12">
        <v>-0.31</v>
      </c>
      <c r="E62" s="13" cm="1">
        <f t="array" ref="E62">INDEX($C:$C,ROW()+12*_xlfn.NUMBERVALUE(LEFT(E$1)))-$C62</f>
        <v>0.315</v>
      </c>
      <c r="F62" s="13" cm="1">
        <f t="array" ref="F62">INDEX($C:$C,ROW()+12*_xlfn.NUMBERVALUE(LEFT(F$1)))-$C62</f>
        <v>0.64</v>
      </c>
      <c r="G62" s="13" cm="1">
        <f t="array" ref="G62">INDEX($C:$C,ROW()+12*_xlfn.NUMBERVALUE(LEFT(G$1)))-$C62</f>
        <v>0.51900000000000002</v>
      </c>
      <c r="H62" s="13" cm="1">
        <f t="array" ref="H62">INDEX($C:$C,ROW()+12*_xlfn.NUMBERVALUE(LEFT(H$1)))-$C62</f>
        <v>1.054</v>
      </c>
      <c r="I62" s="13" cm="1">
        <f t="array" ref="I62">INDEX($C:$C,ROW()+12*_xlfn.NUMBERVALUE(LEFT(I$1)))-$C62</f>
        <v>1.631</v>
      </c>
      <c r="J62" s="13" cm="1">
        <f t="array" ref="J62">INDEX($C:$C,ROW()+12*_xlfn.NUMBERVALUE(LEFT(J$1)))-$C62</f>
        <v>0.95500000000000007</v>
      </c>
      <c r="K62" s="13" cm="1">
        <f t="array" ref="K62">INDEX($C:$C,ROW()+12*_xlfn.NUMBERVALUE(LEFT(K$1)))-$C62</f>
        <v>-1.8000000000000016E-2</v>
      </c>
      <c r="L62" s="13" cm="1">
        <f t="array" ref="L62">INDEX($C:$C,ROW()+12*_xlfn.NUMBERVALUE(LEFT(L$1)))-$C62</f>
        <v>-1.8000000000000016E-2</v>
      </c>
    </row>
    <row r="63" spans="1:12" x14ac:dyDescent="0.25">
      <c r="A63" s="1">
        <v>43539</v>
      </c>
      <c r="B63" s="12">
        <v>-0.311</v>
      </c>
      <c r="C63" s="12">
        <v>-0.309</v>
      </c>
      <c r="D63" s="12">
        <v>-0.308</v>
      </c>
      <c r="E63" s="13" cm="1">
        <f t="array" ref="E63">INDEX($C:$C,ROW()+12*_xlfn.NUMBERVALUE(LEFT(E$1)))-$C63</f>
        <v>0.33600000000000002</v>
      </c>
      <c r="F63" s="13" cm="1">
        <f t="array" ref="F63">INDEX($C:$C,ROW()+12*_xlfn.NUMBERVALUE(LEFT(F$1)))-$C63</f>
        <v>0.61399999999999999</v>
      </c>
      <c r="G63" s="13" cm="1">
        <f t="array" ref="G63">INDEX($C:$C,ROW()+12*_xlfn.NUMBERVALUE(LEFT(G$1)))-$C63</f>
        <v>0.51500000000000001</v>
      </c>
      <c r="H63" s="13" cm="1">
        <f t="array" ref="H63">INDEX($C:$C,ROW()+12*_xlfn.NUMBERVALUE(LEFT(H$1)))-$C63</f>
        <v>1.167</v>
      </c>
      <c r="I63" s="13" cm="1">
        <f t="array" ref="I63">INDEX($C:$C,ROW()+12*_xlfn.NUMBERVALUE(LEFT(I$1)))-$C63</f>
        <v>1.4849999999999999</v>
      </c>
      <c r="J63" s="13" cm="1">
        <f t="array" ref="J63">INDEX($C:$C,ROW()+12*_xlfn.NUMBERVALUE(LEFT(J$1)))-$C63</f>
        <v>0.95399999999999996</v>
      </c>
      <c r="K63" s="13" cm="1">
        <f t="array" ref="K63">INDEX($C:$C,ROW()+12*_xlfn.NUMBERVALUE(LEFT(K$1)))-$C63</f>
        <v>-1.9000000000000017E-2</v>
      </c>
      <c r="L63" s="13" cm="1">
        <f t="array" ref="L63">INDEX($C:$C,ROW()+12*_xlfn.NUMBERVALUE(LEFT(L$1)))-$C63</f>
        <v>-1.9000000000000017E-2</v>
      </c>
    </row>
    <row r="64" spans="1:12" x14ac:dyDescent="0.25">
      <c r="A64" s="1">
        <v>43511</v>
      </c>
      <c r="B64" s="12">
        <v>-0.31</v>
      </c>
      <c r="C64" s="12">
        <v>-0.308</v>
      </c>
      <c r="D64" s="12">
        <v>-0.307</v>
      </c>
      <c r="E64" s="13" cm="1">
        <f t="array" ref="E64">INDEX($C:$C,ROW()+12*_xlfn.NUMBERVALUE(LEFT(E$1)))-$C64</f>
        <v>0.35599999999999998</v>
      </c>
      <c r="F64" s="13" cm="1">
        <f t="array" ref="F64">INDEX($C:$C,ROW()+12*_xlfn.NUMBERVALUE(LEFT(F$1)))-$C64</f>
        <v>0.59599999999999997</v>
      </c>
      <c r="G64" s="13" cm="1">
        <f t="array" ref="G64">INDEX($C:$C,ROW()+12*_xlfn.NUMBERVALUE(LEFT(G$1)))-$C64</f>
        <v>0.53100000000000003</v>
      </c>
      <c r="H64" s="13" cm="1">
        <f t="array" ref="H64">INDEX($C:$C,ROW()+12*_xlfn.NUMBERVALUE(LEFT(H$1)))-$C64</f>
        <v>1.3560000000000001</v>
      </c>
      <c r="I64" s="13" cm="1">
        <f t="array" ref="I64">INDEX($C:$C,ROW()+12*_xlfn.NUMBERVALUE(LEFT(I$1)))-$C64</f>
        <v>1.395</v>
      </c>
      <c r="J64" s="13" cm="1">
        <f t="array" ref="J64">INDEX($C:$C,ROW()+12*_xlfn.NUMBERVALUE(LEFT(J$1)))-$C64</f>
        <v>0.97</v>
      </c>
      <c r="K64" s="13" cm="1">
        <f t="array" ref="K64">INDEX($C:$C,ROW()+12*_xlfn.NUMBERVALUE(LEFT(K$1)))-$C64</f>
        <v>-2.0000000000000018E-2</v>
      </c>
      <c r="L64" s="13" cm="1">
        <f t="array" ref="L64">INDEX($C:$C,ROW()+12*_xlfn.NUMBERVALUE(LEFT(L$1)))-$C64</f>
        <v>-2.0000000000000018E-2</v>
      </c>
    </row>
    <row r="65" spans="1:12" x14ac:dyDescent="0.25">
      <c r="A65" s="1">
        <v>43480</v>
      </c>
      <c r="B65" s="12">
        <v>-0.31</v>
      </c>
      <c r="C65" s="12">
        <v>-0.308</v>
      </c>
      <c r="D65" s="12">
        <v>-0.30599999999999999</v>
      </c>
      <c r="E65" s="13" cm="1">
        <f t="array" ref="E65">INDEX($C:$C,ROW()+12*_xlfn.NUMBERVALUE(LEFT(E$1)))-$C65</f>
        <v>0.371</v>
      </c>
      <c r="F65" s="13" cm="1">
        <f t="array" ref="F65">INDEX($C:$C,ROW()+12*_xlfn.NUMBERVALUE(LEFT(F$1)))-$C65</f>
        <v>0.6</v>
      </c>
      <c r="G65" s="13" cm="1">
        <f t="array" ref="G65">INDEX($C:$C,ROW()+12*_xlfn.NUMBERVALUE(LEFT(G$1)))-$C65</f>
        <v>0.51300000000000001</v>
      </c>
      <c r="H65" s="13" cm="1">
        <f t="array" ref="H65">INDEX($C:$C,ROW()+12*_xlfn.NUMBERVALUE(LEFT(H$1)))-$C65</f>
        <v>1.53</v>
      </c>
      <c r="I65" s="13" cm="1">
        <f t="array" ref="I65">INDEX($C:$C,ROW()+12*_xlfn.NUMBERVALUE(LEFT(I$1)))-$C65</f>
        <v>1.325</v>
      </c>
      <c r="J65" s="13" cm="1">
        <f t="array" ref="J65">INDEX($C:$C,ROW()+12*_xlfn.NUMBERVALUE(LEFT(J$1)))-$C65</f>
        <v>0.98799999999999999</v>
      </c>
      <c r="K65" s="13" cm="1">
        <f t="array" ref="K65">INDEX($C:$C,ROW()+12*_xlfn.NUMBERVALUE(LEFT(K$1)))-$C65</f>
        <v>-2.0000000000000018E-2</v>
      </c>
      <c r="L65" s="13" cm="1">
        <f t="array" ref="L65">INDEX($C:$C,ROW()+12*_xlfn.NUMBERVALUE(LEFT(L$1)))-$C65</f>
        <v>-2.0000000000000018E-2</v>
      </c>
    </row>
    <row r="66" spans="1:12" x14ac:dyDescent="0.25">
      <c r="A66" s="1">
        <v>43449</v>
      </c>
      <c r="B66" s="12">
        <v>-0.316</v>
      </c>
      <c r="C66" s="12">
        <v>-0.312</v>
      </c>
      <c r="D66" s="12">
        <v>-0.309</v>
      </c>
      <c r="E66" s="13" cm="1">
        <f t="array" ref="E66">INDEX($C:$C,ROW()+12*_xlfn.NUMBERVALUE(LEFT(E$1)))-$C66</f>
        <v>0.39300000000000002</v>
      </c>
      <c r="F66" s="13" cm="1">
        <f t="array" ref="F66">INDEX($C:$C,ROW()+12*_xlfn.NUMBERVALUE(LEFT(F$1)))-$C66</f>
        <v>0.58400000000000007</v>
      </c>
      <c r="G66" s="13" cm="1">
        <f t="array" ref="G66">INDEX($C:$C,ROW()+12*_xlfn.NUMBERVALUE(LEFT(G$1)))-$C66</f>
        <v>0.497</v>
      </c>
      <c r="H66" s="13" cm="1">
        <f t="array" ref="H66">INDEX($C:$C,ROW()+12*_xlfn.NUMBERVALUE(LEFT(H$1)))-$C66</f>
        <v>1.738</v>
      </c>
      <c r="I66" s="13" cm="1">
        <f t="array" ref="I66">INDEX($C:$C,ROW()+12*_xlfn.NUMBERVALUE(LEFT(I$1)))-$C66</f>
        <v>1.3340000000000001</v>
      </c>
      <c r="J66" s="13" cm="1">
        <f t="array" ref="J66">INDEX($C:$C,ROW()+12*_xlfn.NUMBERVALUE(LEFT(J$1)))-$C66</f>
        <v>1.0249999999999999</v>
      </c>
      <c r="K66" s="13" cm="1">
        <f t="array" ref="K66">INDEX($C:$C,ROW()+12*_xlfn.NUMBERVALUE(LEFT(K$1)))-$C66</f>
        <v>-1.6000000000000014E-2</v>
      </c>
      <c r="L66" s="13" cm="1">
        <f t="array" ref="L66">INDEX($C:$C,ROW()+12*_xlfn.NUMBERVALUE(LEFT(L$1)))-$C66</f>
        <v>-1.6000000000000014E-2</v>
      </c>
    </row>
    <row r="67" spans="1:12" x14ac:dyDescent="0.25">
      <c r="A67" s="1">
        <v>43419</v>
      </c>
      <c r="B67" s="12">
        <v>-0.318</v>
      </c>
      <c r="C67" s="12">
        <v>-0.316</v>
      </c>
      <c r="D67" s="12">
        <v>-0.316</v>
      </c>
      <c r="E67" s="13" cm="1">
        <f t="array" ref="E67">INDEX($C:$C,ROW()+12*_xlfn.NUMBERVALUE(LEFT(E$1)))-$C67</f>
        <v>0.39700000000000002</v>
      </c>
      <c r="F67" s="13" cm="1">
        <f t="array" ref="F67">INDEX($C:$C,ROW()+12*_xlfn.NUMBERVALUE(LEFT(F$1)))-$C67</f>
        <v>0.53900000000000003</v>
      </c>
      <c r="G67" s="13" cm="1">
        <f t="array" ref="G67">INDEX($C:$C,ROW()+12*_xlfn.NUMBERVALUE(LEFT(G$1)))-$C67</f>
        <v>0.50800000000000001</v>
      </c>
      <c r="H67" s="13" cm="1">
        <f t="array" ref="H67">INDEX($C:$C,ROW()+12*_xlfn.NUMBERVALUE(LEFT(H$1)))-$C67</f>
        <v>1.8010000000000002</v>
      </c>
      <c r="I67" s="13" cm="1">
        <f t="array" ref="I67">INDEX($C:$C,ROW()+12*_xlfn.NUMBERVALUE(LEFT(I$1)))-$C67</f>
        <v>1.3580000000000001</v>
      </c>
      <c r="J67" s="13" cm="1">
        <f t="array" ref="J67">INDEX($C:$C,ROW()+12*_xlfn.NUMBERVALUE(LEFT(J$1)))-$C67</f>
        <v>1.032</v>
      </c>
      <c r="K67" s="13" cm="1">
        <f t="array" ref="K67">INDEX($C:$C,ROW()+12*_xlfn.NUMBERVALUE(LEFT(K$1)))-$C67</f>
        <v>-1.3000000000000012E-2</v>
      </c>
      <c r="L67" s="13" cm="1">
        <f t="array" ref="L67">INDEX($C:$C,ROW()+12*_xlfn.NUMBERVALUE(LEFT(L$1)))-$C67</f>
        <v>-1.3000000000000012E-2</v>
      </c>
    </row>
    <row r="68" spans="1:12" x14ac:dyDescent="0.25">
      <c r="A68" s="1">
        <v>43388</v>
      </c>
      <c r="B68" s="12">
        <v>-0.318</v>
      </c>
      <c r="C68" s="12">
        <v>-0.318</v>
      </c>
      <c r="D68" s="12">
        <v>-0.317</v>
      </c>
      <c r="E68" s="13" cm="1">
        <f t="array" ref="E68">INDEX($C:$C,ROW()+12*_xlfn.NUMBERVALUE(LEFT(E$1)))-$C68</f>
        <v>0.40100000000000002</v>
      </c>
      <c r="F68" s="13" cm="1">
        <f t="array" ref="F68">INDEX($C:$C,ROW()+12*_xlfn.NUMBERVALUE(LEFT(F$1)))-$C68</f>
        <v>0.54400000000000004</v>
      </c>
      <c r="G68" s="13" cm="1">
        <f t="array" ref="G68">INDEX($C:$C,ROW()+12*_xlfn.NUMBERVALUE(LEFT(G$1)))-$C68</f>
        <v>0.52600000000000002</v>
      </c>
      <c r="H68" s="13" cm="1">
        <f t="array" ref="H68">INDEX($C:$C,ROW()+12*_xlfn.NUMBERVALUE(LEFT(H$1)))-$C68</f>
        <v>1.8940000000000001</v>
      </c>
      <c r="I68" s="13" cm="1">
        <f t="array" ref="I68">INDEX($C:$C,ROW()+12*_xlfn.NUMBERVALUE(LEFT(I$1)))-$C68</f>
        <v>1.3160000000000001</v>
      </c>
      <c r="J68" s="13" cm="1">
        <f t="array" ref="J68">INDEX($C:$C,ROW()+12*_xlfn.NUMBERVALUE(LEFT(J$1)))-$C68</f>
        <v>1.056</v>
      </c>
      <c r="K68" s="13" cm="1">
        <f t="array" ref="K68">INDEX($C:$C,ROW()+12*_xlfn.NUMBERVALUE(LEFT(K$1)))-$C68</f>
        <v>-1.2000000000000011E-2</v>
      </c>
      <c r="L68" s="13" cm="1">
        <f t="array" ref="L68">INDEX($C:$C,ROW()+12*_xlfn.NUMBERVALUE(LEFT(L$1)))-$C68</f>
        <v>-1.2000000000000011E-2</v>
      </c>
    </row>
    <row r="69" spans="1:12" x14ac:dyDescent="0.25">
      <c r="A69" s="1">
        <v>43358</v>
      </c>
      <c r="B69" s="12">
        <v>-0.31900000000000001</v>
      </c>
      <c r="C69" s="12">
        <v>-0.31900000000000001</v>
      </c>
      <c r="D69" s="12">
        <v>-0.318</v>
      </c>
      <c r="E69" s="13" cm="1">
        <f t="array" ref="E69">INDEX($C:$C,ROW()+12*_xlfn.NUMBERVALUE(LEFT(E$1)))-$C69</f>
        <v>0.41600000000000004</v>
      </c>
      <c r="F69" s="13" cm="1">
        <f t="array" ref="F69">INDEX($C:$C,ROW()+12*_xlfn.NUMBERVALUE(LEFT(F$1)))-$C69</f>
        <v>0.54200000000000004</v>
      </c>
      <c r="G69" s="13" cm="1">
        <f t="array" ref="G69">INDEX($C:$C,ROW()+12*_xlfn.NUMBERVALUE(LEFT(G$1)))-$C69</f>
        <v>0.56499999999999995</v>
      </c>
      <c r="H69" s="13" cm="1">
        <f t="array" ref="H69">INDEX($C:$C,ROW()+12*_xlfn.NUMBERVALUE(LEFT(H$1)))-$C69</f>
        <v>1.855</v>
      </c>
      <c r="I69" s="13" cm="1">
        <f t="array" ref="I69">INDEX($C:$C,ROW()+12*_xlfn.NUMBERVALUE(LEFT(I$1)))-$C69</f>
        <v>1.1990000000000001</v>
      </c>
      <c r="J69" s="13" cm="1">
        <f t="array" ref="J69">INDEX($C:$C,ROW()+12*_xlfn.NUMBERVALUE(LEFT(J$1)))-$C69</f>
        <v>1.091</v>
      </c>
      <c r="K69" s="13" cm="1">
        <f t="array" ref="K69">INDEX($C:$C,ROW()+12*_xlfn.NUMBERVALUE(LEFT(K$1)))-$C69</f>
        <v>-1.0000000000000009E-2</v>
      </c>
      <c r="L69" s="13" cm="1">
        <f t="array" ref="L69">INDEX($C:$C,ROW()+12*_xlfn.NUMBERVALUE(LEFT(L$1)))-$C69</f>
        <v>-1.0000000000000009E-2</v>
      </c>
    </row>
    <row r="70" spans="1:12" x14ac:dyDescent="0.25">
      <c r="A70" s="1">
        <v>43327</v>
      </c>
      <c r="B70" s="12">
        <v>-0.31900000000000001</v>
      </c>
      <c r="C70" s="12">
        <v>-0.31900000000000001</v>
      </c>
      <c r="D70" s="12">
        <v>-0.31900000000000001</v>
      </c>
      <c r="E70" s="13" cm="1">
        <f t="array" ref="E70">INDEX($C:$C,ROW()+12*_xlfn.NUMBERVALUE(LEFT(E$1)))-$C70</f>
        <v>0.51100000000000001</v>
      </c>
      <c r="F70" s="13" cm="1">
        <f t="array" ref="F70">INDEX($C:$C,ROW()+12*_xlfn.NUMBERVALUE(LEFT(F$1)))-$C70</f>
        <v>0.54500000000000004</v>
      </c>
      <c r="G70" s="13" cm="1">
        <f t="array" ref="G70">INDEX($C:$C,ROW()+12*_xlfn.NUMBERVALUE(LEFT(G$1)))-$C70</f>
        <v>0.65100000000000002</v>
      </c>
      <c r="H70" s="13" cm="1">
        <f t="array" ref="H70">INDEX($C:$C,ROW()+12*_xlfn.NUMBERVALUE(LEFT(H$1)))-$C70</f>
        <v>1.871</v>
      </c>
      <c r="I70" s="13" cm="1">
        <f t="array" ref="I70">INDEX($C:$C,ROW()+12*_xlfn.NUMBERVALUE(LEFT(I$1)))-$C70</f>
        <v>1.2150000000000001</v>
      </c>
      <c r="J70" s="13" cm="1">
        <f t="array" ref="J70">INDEX($C:$C,ROW()+12*_xlfn.NUMBERVALUE(LEFT(J$1)))-$C70</f>
        <v>1.179</v>
      </c>
      <c r="K70" s="13" cm="1">
        <f t="array" ref="K70">INDEX($C:$C,ROW()+12*_xlfn.NUMBERVALUE(LEFT(K$1)))-$C70</f>
        <v>-1.0000000000000009E-2</v>
      </c>
      <c r="L70" s="13" cm="1">
        <f t="array" ref="L70">INDEX($C:$C,ROW()+12*_xlfn.NUMBERVALUE(LEFT(L$1)))-$C70</f>
        <v>-1.0000000000000009E-2</v>
      </c>
    </row>
    <row r="71" spans="1:12" x14ac:dyDescent="0.25">
      <c r="A71" s="1">
        <v>43296</v>
      </c>
      <c r="B71" s="12">
        <v>-0.32100000000000001</v>
      </c>
      <c r="C71" s="12">
        <v>-0.32100000000000001</v>
      </c>
      <c r="D71" s="12">
        <v>-0.31900000000000001</v>
      </c>
      <c r="E71" s="13" cm="1">
        <f t="array" ref="E71">INDEX($C:$C,ROW()+12*_xlfn.NUMBERVALUE(LEFT(E$1)))-$C71</f>
        <v>0.52600000000000002</v>
      </c>
      <c r="F71" s="13" cm="1">
        <f t="array" ref="F71">INDEX($C:$C,ROW()+12*_xlfn.NUMBERVALUE(LEFT(F$1)))-$C71</f>
        <v>0.54200000000000004</v>
      </c>
      <c r="G71" s="13" cm="1">
        <f t="array" ref="G71">INDEX($C:$C,ROW()+12*_xlfn.NUMBERVALUE(LEFT(G$1)))-$C71</f>
        <v>0.81800000000000006</v>
      </c>
      <c r="H71" s="13" cm="1">
        <f t="array" ref="H71">INDEX($C:$C,ROW()+12*_xlfn.NUMBERVALUE(LEFT(H$1)))-$C71</f>
        <v>1.919</v>
      </c>
      <c r="I71" s="13" cm="1">
        <f t="array" ref="I71">INDEX($C:$C,ROW()+12*_xlfn.NUMBERVALUE(LEFT(I$1)))-$C71</f>
        <v>1.17</v>
      </c>
      <c r="J71" s="13" cm="1">
        <f t="array" ref="J71">INDEX($C:$C,ROW()+12*_xlfn.NUMBERVALUE(LEFT(J$1)))-$C71</f>
        <v>1.296</v>
      </c>
      <c r="K71" s="13" cm="1">
        <f t="array" ref="K71">INDEX($C:$C,ROW()+12*_xlfn.NUMBERVALUE(LEFT(K$1)))-$C71</f>
        <v>-9.000000000000008E-3</v>
      </c>
      <c r="L71" s="13" cm="1">
        <f t="array" ref="L71">INDEX($C:$C,ROW()+12*_xlfn.NUMBERVALUE(LEFT(L$1)))-$C71</f>
        <v>-9.000000000000008E-3</v>
      </c>
    </row>
    <row r="72" spans="1:12" x14ac:dyDescent="0.25">
      <c r="A72" s="1">
        <v>43266</v>
      </c>
      <c r="B72" s="12">
        <v>-0.32400000000000001</v>
      </c>
      <c r="C72" s="12">
        <v>-0.32200000000000001</v>
      </c>
      <c r="D72" s="12">
        <v>-0.32100000000000001</v>
      </c>
      <c r="E72" s="13" cm="1">
        <f t="array" ref="E72">INDEX($C:$C,ROW()+12*_xlfn.NUMBERVALUE(LEFT(E$1)))-$C72</f>
        <v>0.56299999999999994</v>
      </c>
      <c r="F72" s="13" cm="1">
        <f t="array" ref="F72">INDEX($C:$C,ROW()+12*_xlfn.NUMBERVALUE(LEFT(F$1)))-$C72</f>
        <v>0.53200000000000003</v>
      </c>
      <c r="G72" s="13" cm="1">
        <f t="array" ref="G72">INDEX($C:$C,ROW()+12*_xlfn.NUMBERVALUE(LEFT(G$1)))-$C72</f>
        <v>0.98100000000000009</v>
      </c>
      <c r="H72" s="13" cm="1">
        <f t="array" ref="H72">INDEX($C:$C,ROW()+12*_xlfn.NUMBERVALUE(LEFT(H$1)))-$C72</f>
        <v>1.8110000000000002</v>
      </c>
      <c r="I72" s="13" cm="1">
        <f t="array" ref="I72">INDEX($C:$C,ROW()+12*_xlfn.NUMBERVALUE(LEFT(I$1)))-$C72</f>
        <v>1.05</v>
      </c>
      <c r="J72" s="13" cm="1">
        <f t="array" ref="J72">INDEX($C:$C,ROW()+12*_xlfn.NUMBERVALUE(LEFT(J$1)))-$C72</f>
        <v>1.5450000000000002</v>
      </c>
      <c r="K72" s="13" cm="1">
        <f t="array" ref="K72">INDEX($C:$C,ROW()+12*_xlfn.NUMBERVALUE(LEFT(K$1)))-$C72</f>
        <v>-8.0000000000000071E-3</v>
      </c>
      <c r="L72" s="13" cm="1">
        <f t="array" ref="L72">INDEX($C:$C,ROW()+12*_xlfn.NUMBERVALUE(LEFT(L$1)))-$C72</f>
        <v>-8.0000000000000071E-3</v>
      </c>
    </row>
    <row r="73" spans="1:12" x14ac:dyDescent="0.25">
      <c r="A73" s="1">
        <v>43235</v>
      </c>
      <c r="B73" s="12">
        <v>-0.32900000000000001</v>
      </c>
      <c r="C73" s="12">
        <v>-0.32500000000000001</v>
      </c>
      <c r="D73" s="12">
        <v>-0.32100000000000001</v>
      </c>
      <c r="E73" s="13" cm="1">
        <f t="array" ref="E73">INDEX($C:$C,ROW()+12*_xlfn.NUMBERVALUE(LEFT(E$1)))-$C73</f>
        <v>0.65</v>
      </c>
      <c r="F73" s="13" cm="1">
        <f t="array" ref="F73">INDEX($C:$C,ROW()+12*_xlfn.NUMBERVALUE(LEFT(F$1)))-$C73</f>
        <v>0.52600000000000002</v>
      </c>
      <c r="G73" s="13" cm="1">
        <f t="array" ref="G73">INDEX($C:$C,ROW()+12*_xlfn.NUMBERVALUE(LEFT(G$1)))-$C73</f>
        <v>1.01</v>
      </c>
      <c r="H73" s="13" cm="1">
        <f t="array" ref="H73">INDEX($C:$C,ROW()+12*_xlfn.NUMBERVALUE(LEFT(H$1)))-$C73</f>
        <v>1.75</v>
      </c>
      <c r="I73" s="13" cm="1">
        <f t="array" ref="I73">INDEX($C:$C,ROW()+12*_xlfn.NUMBERVALUE(LEFT(I$1)))-$C73</f>
        <v>1.012</v>
      </c>
      <c r="J73" s="13" cm="1">
        <f t="array" ref="J73">INDEX($C:$C,ROW()+12*_xlfn.NUMBERVALUE(LEFT(J$1)))-$C73</f>
        <v>1.607</v>
      </c>
      <c r="K73" s="13" cm="1">
        <f t="array" ref="K73">INDEX($C:$C,ROW()+12*_xlfn.NUMBERVALUE(LEFT(K$1)))-$C73</f>
        <v>-4.0000000000000036E-3</v>
      </c>
      <c r="L73" s="13" cm="1">
        <f t="array" ref="L73">INDEX($C:$C,ROW()+12*_xlfn.NUMBERVALUE(LEFT(L$1)))-$C73</f>
        <v>-4.0000000000000036E-3</v>
      </c>
    </row>
    <row r="74" spans="1:12" x14ac:dyDescent="0.25">
      <c r="A74" s="1">
        <v>43205</v>
      </c>
      <c r="B74" s="12">
        <v>-0.32900000000000001</v>
      </c>
      <c r="C74" s="12">
        <v>-0.32800000000000001</v>
      </c>
      <c r="D74" s="12">
        <v>-0.32800000000000001</v>
      </c>
      <c r="E74" s="13" cm="1">
        <f t="array" ref="E74">INDEX($C:$C,ROW()+12*_xlfn.NUMBERVALUE(LEFT(E$1)))-$C74</f>
        <v>0.65800000000000003</v>
      </c>
      <c r="F74" s="13" cm="1">
        <f t="array" ref="F74">INDEX($C:$C,ROW()+12*_xlfn.NUMBERVALUE(LEFT(F$1)))-$C74</f>
        <v>0.53700000000000003</v>
      </c>
      <c r="G74" s="13" cm="1">
        <f t="array" ref="G74">INDEX($C:$C,ROW()+12*_xlfn.NUMBERVALUE(LEFT(G$1)))-$C74</f>
        <v>1.0720000000000001</v>
      </c>
      <c r="H74" s="13" cm="1">
        <f t="array" ref="H74">INDEX($C:$C,ROW()+12*_xlfn.NUMBERVALUE(LEFT(H$1)))-$C74</f>
        <v>1.649</v>
      </c>
      <c r="I74" s="13" cm="1">
        <f t="array" ref="I74">INDEX($C:$C,ROW()+12*_xlfn.NUMBERVALUE(LEFT(I$1)))-$C74</f>
        <v>0.97300000000000009</v>
      </c>
      <c r="J74" s="13" cm="1">
        <f t="array" ref="J74">INDEX($C:$C,ROW()+12*_xlfn.NUMBERVALUE(LEFT(J$1)))-$C74</f>
        <v>1.75</v>
      </c>
      <c r="K74" s="13" cm="1">
        <f t="array" ref="K74">INDEX($C:$C,ROW()+12*_xlfn.NUMBERVALUE(LEFT(K$1)))-$C74</f>
        <v>-2.0000000000000018E-3</v>
      </c>
      <c r="L74" s="13" cm="1">
        <f t="array" ref="L74">INDEX($C:$C,ROW()+12*_xlfn.NUMBERVALUE(LEFT(L$1)))-$C74</f>
        <v>-2.0000000000000018E-3</v>
      </c>
    </row>
    <row r="75" spans="1:12" x14ac:dyDescent="0.25">
      <c r="A75" s="1">
        <v>43174</v>
      </c>
      <c r="B75" s="12">
        <v>-0.32900000000000001</v>
      </c>
      <c r="C75" s="12">
        <v>-0.32800000000000001</v>
      </c>
      <c r="D75" s="12">
        <v>-0.32700000000000001</v>
      </c>
      <c r="E75" s="13" cm="1">
        <f t="array" ref="E75">INDEX($C:$C,ROW()+12*_xlfn.NUMBERVALUE(LEFT(E$1)))-$C75</f>
        <v>0.63300000000000001</v>
      </c>
      <c r="F75" s="13" cm="1">
        <f t="array" ref="F75">INDEX($C:$C,ROW()+12*_xlfn.NUMBERVALUE(LEFT(F$1)))-$C75</f>
        <v>0.53400000000000003</v>
      </c>
      <c r="G75" s="13" cm="1">
        <f t="array" ref="G75">INDEX($C:$C,ROW()+12*_xlfn.NUMBERVALUE(LEFT(G$1)))-$C75</f>
        <v>1.1859999999999999</v>
      </c>
      <c r="H75" s="13" cm="1">
        <f t="array" ref="H75">INDEX($C:$C,ROW()+12*_xlfn.NUMBERVALUE(LEFT(H$1)))-$C75</f>
        <v>1.504</v>
      </c>
      <c r="I75" s="13" cm="1">
        <f t="array" ref="I75">INDEX($C:$C,ROW()+12*_xlfn.NUMBERVALUE(LEFT(I$1)))-$C75</f>
        <v>0.97300000000000009</v>
      </c>
      <c r="J75" s="13" cm="1">
        <f t="array" ref="J75">INDEX($C:$C,ROW()+12*_xlfn.NUMBERVALUE(LEFT(J$1)))-$C75</f>
        <v>1.9630000000000001</v>
      </c>
      <c r="K75" s="13" cm="1">
        <f t="array" ref="K75">INDEX($C:$C,ROW()+12*_xlfn.NUMBERVALUE(LEFT(K$1)))-$C75</f>
        <v>-2.0000000000000018E-3</v>
      </c>
      <c r="L75" s="13" cm="1">
        <f t="array" ref="L75">INDEX($C:$C,ROW()+12*_xlfn.NUMBERVALUE(LEFT(L$1)))-$C75</f>
        <v>-2.0000000000000018E-3</v>
      </c>
    </row>
    <row r="76" spans="1:12" x14ac:dyDescent="0.25">
      <c r="A76" s="1">
        <v>43146</v>
      </c>
      <c r="B76" s="12">
        <v>-0.32900000000000001</v>
      </c>
      <c r="C76" s="12">
        <v>-0.32800000000000001</v>
      </c>
      <c r="D76" s="12">
        <v>-0.32700000000000001</v>
      </c>
      <c r="E76" s="13" cm="1">
        <f t="array" ref="E76">INDEX($C:$C,ROW()+12*_xlfn.NUMBERVALUE(LEFT(E$1)))-$C76</f>
        <v>0.61599999999999999</v>
      </c>
      <c r="F76" s="13" cm="1">
        <f t="array" ref="F76">INDEX($C:$C,ROW()+12*_xlfn.NUMBERVALUE(LEFT(F$1)))-$C76</f>
        <v>0.55100000000000005</v>
      </c>
      <c r="G76" s="13" cm="1">
        <f t="array" ref="G76">INDEX($C:$C,ROW()+12*_xlfn.NUMBERVALUE(LEFT(G$1)))-$C76</f>
        <v>1.3760000000000001</v>
      </c>
      <c r="H76" s="13" cm="1">
        <f t="array" ref="H76">INDEX($C:$C,ROW()+12*_xlfn.NUMBERVALUE(LEFT(H$1)))-$C76</f>
        <v>1.415</v>
      </c>
      <c r="I76" s="13" cm="1">
        <f t="array" ref="I76">INDEX($C:$C,ROW()+12*_xlfn.NUMBERVALUE(LEFT(I$1)))-$C76</f>
        <v>0.99</v>
      </c>
      <c r="J76" s="13" cm="1">
        <f t="array" ref="J76">INDEX($C:$C,ROW()+12*_xlfn.NUMBERVALUE(LEFT(J$1)))-$C76</f>
        <v>2.2709999999999999</v>
      </c>
      <c r="K76" s="13" cm="1">
        <f t="array" ref="K76">INDEX($C:$C,ROW()+12*_xlfn.NUMBERVALUE(LEFT(K$1)))-$C76</f>
        <v>-1.0000000000000009E-3</v>
      </c>
      <c r="L76" s="13" cm="1">
        <f t="array" ref="L76">INDEX($C:$C,ROW()+12*_xlfn.NUMBERVALUE(LEFT(L$1)))-$C76</f>
        <v>-1.0000000000000009E-3</v>
      </c>
    </row>
    <row r="77" spans="1:12" x14ac:dyDescent="0.25">
      <c r="A77" s="1">
        <v>43115</v>
      </c>
      <c r="B77" s="12">
        <v>-0.32900000000000001</v>
      </c>
      <c r="C77" s="12">
        <v>-0.32800000000000001</v>
      </c>
      <c r="D77" s="12">
        <v>-0.32700000000000001</v>
      </c>
      <c r="E77" s="13" cm="1">
        <f t="array" ref="E77">INDEX($C:$C,ROW()+12*_xlfn.NUMBERVALUE(LEFT(E$1)))-$C77</f>
        <v>0.62</v>
      </c>
      <c r="F77" s="13" cm="1">
        <f t="array" ref="F77">INDEX($C:$C,ROW()+12*_xlfn.NUMBERVALUE(LEFT(F$1)))-$C77</f>
        <v>0.53300000000000003</v>
      </c>
      <c r="G77" s="13" cm="1">
        <f t="array" ref="G77">INDEX($C:$C,ROW()+12*_xlfn.NUMBERVALUE(LEFT(G$1)))-$C77</f>
        <v>1.55</v>
      </c>
      <c r="H77" s="13" cm="1">
        <f t="array" ref="H77">INDEX($C:$C,ROW()+12*_xlfn.NUMBERVALUE(LEFT(H$1)))-$C77</f>
        <v>1.345</v>
      </c>
      <c r="I77" s="13" cm="1">
        <f t="array" ref="I77">INDEX($C:$C,ROW()+12*_xlfn.NUMBERVALUE(LEFT(I$1)))-$C77</f>
        <v>1.008</v>
      </c>
      <c r="J77" s="13" cm="1">
        <f t="array" ref="J77">INDEX($C:$C,ROW()+12*_xlfn.NUMBERVALUE(LEFT(J$1)))-$C77</f>
        <v>2.7849999999999997</v>
      </c>
      <c r="K77" s="13" cm="1">
        <f t="array" ref="K77">INDEX($C:$C,ROW()+12*_xlfn.NUMBERVALUE(LEFT(K$1)))-$C77</f>
        <v>2.0000000000000018E-3</v>
      </c>
      <c r="L77" s="13" cm="1">
        <f t="array" ref="L77">INDEX($C:$C,ROW()+12*_xlfn.NUMBERVALUE(LEFT(L$1)))-$C77</f>
        <v>2.0000000000000018E-3</v>
      </c>
    </row>
    <row r="78" spans="1:12" x14ac:dyDescent="0.25">
      <c r="A78" s="1">
        <v>43084</v>
      </c>
      <c r="B78" s="12">
        <v>-0.33100000000000002</v>
      </c>
      <c r="C78" s="12">
        <v>-0.32800000000000001</v>
      </c>
      <c r="D78" s="12">
        <v>-0.32500000000000001</v>
      </c>
      <c r="E78" s="13" cm="1">
        <f t="array" ref="E78">INDEX($C:$C,ROW()+12*_xlfn.NUMBERVALUE(LEFT(E$1)))-$C78</f>
        <v>0.60000000000000009</v>
      </c>
      <c r="F78" s="13" cm="1">
        <f t="array" ref="F78">INDEX($C:$C,ROW()+12*_xlfn.NUMBERVALUE(LEFT(F$1)))-$C78</f>
        <v>0.51300000000000001</v>
      </c>
      <c r="G78" s="13" cm="1">
        <f t="array" ref="G78">INDEX($C:$C,ROW()+12*_xlfn.NUMBERVALUE(LEFT(G$1)))-$C78</f>
        <v>1.754</v>
      </c>
      <c r="H78" s="13" cm="1">
        <f t="array" ref="H78">INDEX($C:$C,ROW()+12*_xlfn.NUMBERVALUE(LEFT(H$1)))-$C78</f>
        <v>1.35</v>
      </c>
      <c r="I78" s="13" cm="1">
        <f t="array" ref="I78">INDEX($C:$C,ROW()+12*_xlfn.NUMBERVALUE(LEFT(I$1)))-$C78</f>
        <v>1.0409999999999999</v>
      </c>
      <c r="J78" s="13" cm="1">
        <f t="array" ref="J78">INDEX($C:$C,ROW()+12*_xlfn.NUMBERVALUE(LEFT(J$1)))-$C78</f>
        <v>3.621</v>
      </c>
      <c r="K78" s="13" cm="1">
        <f t="array" ref="K78">INDEX($C:$C,ROW()+12*_xlfn.NUMBERVALUE(LEFT(K$1)))-$C78</f>
        <v>1.2000000000000011E-2</v>
      </c>
      <c r="L78" s="13" cm="1">
        <f t="array" ref="L78">INDEX($C:$C,ROW()+12*_xlfn.NUMBERVALUE(LEFT(L$1)))-$C78</f>
        <v>1.2000000000000011E-2</v>
      </c>
    </row>
    <row r="79" spans="1:12" x14ac:dyDescent="0.25">
      <c r="A79" s="1">
        <v>43054</v>
      </c>
      <c r="B79" s="12">
        <v>-0.32900000000000001</v>
      </c>
      <c r="C79" s="12">
        <v>-0.32900000000000001</v>
      </c>
      <c r="D79" s="12">
        <v>-0.32900000000000001</v>
      </c>
      <c r="E79" s="13" cm="1">
        <f t="array" ref="E79">INDEX($C:$C,ROW()+12*_xlfn.NUMBERVALUE(LEFT(E$1)))-$C79</f>
        <v>0.55200000000000005</v>
      </c>
      <c r="F79" s="13" cm="1">
        <f t="array" ref="F79">INDEX($C:$C,ROW()+12*_xlfn.NUMBERVALUE(LEFT(F$1)))-$C79</f>
        <v>0.52100000000000002</v>
      </c>
      <c r="G79" s="13" cm="1">
        <f t="array" ref="G79">INDEX($C:$C,ROW()+12*_xlfn.NUMBERVALUE(LEFT(G$1)))-$C79</f>
        <v>1.8140000000000001</v>
      </c>
      <c r="H79" s="13" cm="1">
        <f t="array" ref="H79">INDEX($C:$C,ROW()+12*_xlfn.NUMBERVALUE(LEFT(H$1)))-$C79</f>
        <v>1.371</v>
      </c>
      <c r="I79" s="13" cm="1">
        <f t="array" ref="I79">INDEX($C:$C,ROW()+12*_xlfn.NUMBERVALUE(LEFT(I$1)))-$C79</f>
        <v>1.0449999999999999</v>
      </c>
      <c r="J79" s="13" cm="1">
        <f t="array" ref="J79">INDEX($C:$C,ROW()+12*_xlfn.NUMBERVALUE(LEFT(J$1)))-$C79</f>
        <v>4.5670000000000002</v>
      </c>
      <c r="K79" s="13" cm="1">
        <f t="array" ref="K79">INDEX($C:$C,ROW()+12*_xlfn.NUMBERVALUE(LEFT(K$1)))-$C79</f>
        <v>1.6000000000000014E-2</v>
      </c>
      <c r="L79" s="13" cm="1">
        <f t="array" ref="L79">INDEX($C:$C,ROW()+12*_xlfn.NUMBERVALUE(LEFT(L$1)))-$C79</f>
        <v>1.6000000000000014E-2</v>
      </c>
    </row>
    <row r="80" spans="1:12" x14ac:dyDescent="0.25">
      <c r="A80" s="1">
        <v>43023</v>
      </c>
      <c r="B80" s="12">
        <v>-0.33100000000000002</v>
      </c>
      <c r="C80" s="12">
        <v>-0.33</v>
      </c>
      <c r="D80" s="12">
        <v>-0.32900000000000001</v>
      </c>
      <c r="E80" s="13" cm="1">
        <f t="array" ref="E80">INDEX($C:$C,ROW()+12*_xlfn.NUMBERVALUE(LEFT(E$1)))-$C80</f>
        <v>0.55600000000000005</v>
      </c>
      <c r="F80" s="13" cm="1">
        <f t="array" ref="F80">INDEX($C:$C,ROW()+12*_xlfn.NUMBERVALUE(LEFT(F$1)))-$C80</f>
        <v>0.53800000000000003</v>
      </c>
      <c r="G80" s="13" cm="1">
        <f t="array" ref="G80">INDEX($C:$C,ROW()+12*_xlfn.NUMBERVALUE(LEFT(G$1)))-$C80</f>
        <v>1.9060000000000001</v>
      </c>
      <c r="H80" s="13" cm="1">
        <f t="array" ref="H80">INDEX($C:$C,ROW()+12*_xlfn.NUMBERVALUE(LEFT(H$1)))-$C80</f>
        <v>1.3280000000000001</v>
      </c>
      <c r="I80" s="13" cm="1">
        <f t="array" ref="I80">INDEX($C:$C,ROW()+12*_xlfn.NUMBERVALUE(LEFT(I$1)))-$C80</f>
        <v>1.0680000000000001</v>
      </c>
      <c r="J80" s="13" cm="1">
        <f t="array" ref="J80">INDEX($C:$C,ROW()+12*_xlfn.NUMBERVALUE(LEFT(J$1)))-$C80</f>
        <v>5.4430000000000005</v>
      </c>
      <c r="K80" s="13" cm="1">
        <f t="array" ref="K80">INDEX($C:$C,ROW()+12*_xlfn.NUMBERVALUE(LEFT(K$1)))-$C80</f>
        <v>2.1000000000000019E-2</v>
      </c>
      <c r="L80" s="13" cm="1">
        <f t="array" ref="L80">INDEX($C:$C,ROW()+12*_xlfn.NUMBERVALUE(LEFT(L$1)))-$C80</f>
        <v>2.1000000000000019E-2</v>
      </c>
    </row>
    <row r="81" spans="1:12" x14ac:dyDescent="0.25">
      <c r="A81" s="1">
        <v>42993</v>
      </c>
      <c r="B81" s="12">
        <v>-0.33100000000000002</v>
      </c>
      <c r="C81" s="12">
        <v>-0.32900000000000001</v>
      </c>
      <c r="D81" s="12">
        <v>-0.32900000000000001</v>
      </c>
      <c r="E81" s="13" cm="1">
        <f t="array" ref="E81">INDEX($C:$C,ROW()+12*_xlfn.NUMBERVALUE(LEFT(E$1)))-$C81</f>
        <v>0.55200000000000005</v>
      </c>
      <c r="F81" s="13" cm="1">
        <f t="array" ref="F81">INDEX($C:$C,ROW()+12*_xlfn.NUMBERVALUE(LEFT(F$1)))-$C81</f>
        <v>0.57499999999999996</v>
      </c>
      <c r="G81" s="13" cm="1">
        <f t="array" ref="G81">INDEX($C:$C,ROW()+12*_xlfn.NUMBERVALUE(LEFT(G$1)))-$C81</f>
        <v>1.865</v>
      </c>
      <c r="H81" s="13" cm="1">
        <f t="array" ref="H81">INDEX($C:$C,ROW()+12*_xlfn.NUMBERVALUE(LEFT(H$1)))-$C81</f>
        <v>1.2090000000000001</v>
      </c>
      <c r="I81" s="13" cm="1">
        <f t="array" ref="I81">INDEX($C:$C,ROW()+12*_xlfn.NUMBERVALUE(LEFT(I$1)))-$C81</f>
        <v>1.101</v>
      </c>
      <c r="J81" s="13" cm="1">
        <f t="array" ref="J81">INDEX($C:$C,ROW()+12*_xlfn.NUMBERVALUE(LEFT(J$1)))-$C81</f>
        <v>5.3479999999999999</v>
      </c>
      <c r="K81" s="13" cm="1">
        <f t="array" ref="K81">INDEX($C:$C,ROW()+12*_xlfn.NUMBERVALUE(LEFT(K$1)))-$C81</f>
        <v>2.7000000000000024E-2</v>
      </c>
      <c r="L81" s="13" cm="1">
        <f t="array" ref="L81">INDEX($C:$C,ROW()+12*_xlfn.NUMBERVALUE(LEFT(L$1)))-$C81</f>
        <v>2.7000000000000024E-2</v>
      </c>
    </row>
    <row r="82" spans="1:12" x14ac:dyDescent="0.25">
      <c r="A82" s="1">
        <v>42962</v>
      </c>
      <c r="B82" s="12">
        <v>-0.33100000000000002</v>
      </c>
      <c r="C82" s="12">
        <v>-0.32900000000000001</v>
      </c>
      <c r="D82" s="12">
        <v>-0.32800000000000001</v>
      </c>
      <c r="E82" s="13" cm="1">
        <f t="array" ref="E82">INDEX($C:$C,ROW()+12*_xlfn.NUMBERVALUE(LEFT(E$1)))-$C82</f>
        <v>0.55500000000000005</v>
      </c>
      <c r="F82" s="13" cm="1">
        <f t="array" ref="F82">INDEX($C:$C,ROW()+12*_xlfn.NUMBERVALUE(LEFT(F$1)))-$C82</f>
        <v>0.66100000000000003</v>
      </c>
      <c r="G82" s="13" cm="1">
        <f t="array" ref="G82">INDEX($C:$C,ROW()+12*_xlfn.NUMBERVALUE(LEFT(G$1)))-$C82</f>
        <v>1.881</v>
      </c>
      <c r="H82" s="13" cm="1">
        <f t="array" ref="H82">INDEX($C:$C,ROW()+12*_xlfn.NUMBERVALUE(LEFT(H$1)))-$C82</f>
        <v>1.2250000000000001</v>
      </c>
      <c r="I82" s="13" cm="1">
        <f t="array" ref="I82">INDEX($C:$C,ROW()+12*_xlfn.NUMBERVALUE(LEFT(I$1)))-$C82</f>
        <v>1.1890000000000001</v>
      </c>
      <c r="J82" s="13" cm="1">
        <f t="array" ref="J82">INDEX($C:$C,ROW()+12*_xlfn.NUMBERVALUE(LEFT(J$1)))-$C82</f>
        <v>5.2939999999999996</v>
      </c>
      <c r="K82" s="13" cm="1">
        <f t="array" ref="K82">INDEX($C:$C,ROW()+12*_xlfn.NUMBERVALUE(LEFT(K$1)))-$C82</f>
        <v>3.1000000000000028E-2</v>
      </c>
      <c r="L82" s="13" cm="1">
        <f t="array" ref="L82">INDEX($C:$C,ROW()+12*_xlfn.NUMBERVALUE(LEFT(L$1)))-$C82</f>
        <v>3.1000000000000028E-2</v>
      </c>
    </row>
    <row r="83" spans="1:12" x14ac:dyDescent="0.25">
      <c r="A83" s="1">
        <v>42931</v>
      </c>
      <c r="B83" s="12">
        <v>-0.33200000000000002</v>
      </c>
      <c r="C83" s="12">
        <v>-0.33</v>
      </c>
      <c r="D83" s="12">
        <v>-0.32900000000000001</v>
      </c>
      <c r="E83" s="13" cm="1">
        <f t="array" ref="E83">INDEX($C:$C,ROW()+12*_xlfn.NUMBERVALUE(LEFT(E$1)))-$C83</f>
        <v>0.55100000000000005</v>
      </c>
      <c r="F83" s="13" cm="1">
        <f t="array" ref="F83">INDEX($C:$C,ROW()+12*_xlfn.NUMBERVALUE(LEFT(F$1)))-$C83</f>
        <v>0.82699999999999996</v>
      </c>
      <c r="G83" s="13" cm="1">
        <f t="array" ref="G83">INDEX($C:$C,ROW()+12*_xlfn.NUMBERVALUE(LEFT(G$1)))-$C83</f>
        <v>1.9280000000000002</v>
      </c>
      <c r="H83" s="13" cm="1">
        <f t="array" ref="H83">INDEX($C:$C,ROW()+12*_xlfn.NUMBERVALUE(LEFT(H$1)))-$C83</f>
        <v>1.179</v>
      </c>
      <c r="I83" s="13" cm="1">
        <f t="array" ref="I83">INDEX($C:$C,ROW()+12*_xlfn.NUMBERVALUE(LEFT(I$1)))-$C83</f>
        <v>1.3049999999999999</v>
      </c>
      <c r="J83" s="13" cm="1">
        <f t="array" ref="J83">INDEX($C:$C,ROW()+12*_xlfn.NUMBERVALUE(LEFT(J$1)))-$C83</f>
        <v>5.2910000000000004</v>
      </c>
      <c r="K83" s="13" cm="1">
        <f t="array" ref="K83">INDEX($C:$C,ROW()+12*_xlfn.NUMBERVALUE(LEFT(K$1)))-$C83</f>
        <v>3.6000000000000032E-2</v>
      </c>
      <c r="L83" s="13" cm="1">
        <f t="array" ref="L83">INDEX($C:$C,ROW()+12*_xlfn.NUMBERVALUE(LEFT(L$1)))-$C83</f>
        <v>3.6000000000000032E-2</v>
      </c>
    </row>
    <row r="84" spans="1:12" x14ac:dyDescent="0.25">
      <c r="A84" s="1">
        <v>42901</v>
      </c>
      <c r="B84" s="12">
        <v>-0.33100000000000002</v>
      </c>
      <c r="C84" s="12">
        <v>-0.33</v>
      </c>
      <c r="D84" s="12">
        <v>-0.32900000000000001</v>
      </c>
      <c r="E84" s="13" cm="1">
        <f t="array" ref="E84">INDEX($C:$C,ROW()+12*_xlfn.NUMBERVALUE(LEFT(E$1)))-$C84</f>
        <v>0.54</v>
      </c>
      <c r="F84" s="13" cm="1">
        <f t="array" ref="F84">INDEX($C:$C,ROW()+12*_xlfn.NUMBERVALUE(LEFT(F$1)))-$C84</f>
        <v>0.9890000000000001</v>
      </c>
      <c r="G84" s="13" cm="1">
        <f t="array" ref="G84">INDEX($C:$C,ROW()+12*_xlfn.NUMBERVALUE(LEFT(G$1)))-$C84</f>
        <v>1.8190000000000002</v>
      </c>
      <c r="H84" s="13" cm="1">
        <f t="array" ref="H84">INDEX($C:$C,ROW()+12*_xlfn.NUMBERVALUE(LEFT(H$1)))-$C84</f>
        <v>1.0580000000000001</v>
      </c>
      <c r="I84" s="13" cm="1">
        <f t="array" ref="I84">INDEX($C:$C,ROW()+12*_xlfn.NUMBERVALUE(LEFT(I$1)))-$C84</f>
        <v>1.5530000000000002</v>
      </c>
      <c r="J84" s="13" cm="1">
        <f t="array" ref="J84">INDEX($C:$C,ROW()+12*_xlfn.NUMBERVALUE(LEFT(J$1)))-$C84</f>
        <v>5.2709999999999999</v>
      </c>
      <c r="K84" s="13" cm="1">
        <f t="array" ref="K84">INDEX($C:$C,ROW()+12*_xlfn.NUMBERVALUE(LEFT(K$1)))-$C84</f>
        <v>6.2E-2</v>
      </c>
      <c r="L84" s="13" cm="1">
        <f t="array" ref="L84">INDEX($C:$C,ROW()+12*_xlfn.NUMBERVALUE(LEFT(L$1)))-$C84</f>
        <v>6.2E-2</v>
      </c>
    </row>
    <row r="85" spans="1:12" x14ac:dyDescent="0.25">
      <c r="A85" s="1">
        <v>42870</v>
      </c>
      <c r="B85" s="12">
        <v>-0.33100000000000002</v>
      </c>
      <c r="C85" s="12">
        <v>-0.32900000000000001</v>
      </c>
      <c r="D85" s="12">
        <v>-0.32900000000000001</v>
      </c>
      <c r="E85" s="13" cm="1">
        <f t="array" ref="E85">INDEX($C:$C,ROW()+12*_xlfn.NUMBERVALUE(LEFT(E$1)))-$C85</f>
        <v>0.53</v>
      </c>
      <c r="F85" s="13" cm="1">
        <f t="array" ref="F85">INDEX($C:$C,ROW()+12*_xlfn.NUMBERVALUE(LEFT(F$1)))-$C85</f>
        <v>1.014</v>
      </c>
      <c r="G85" s="13" cm="1">
        <f t="array" ref="G85">INDEX($C:$C,ROW()+12*_xlfn.NUMBERVALUE(LEFT(G$1)))-$C85</f>
        <v>1.754</v>
      </c>
      <c r="H85" s="13" cm="1">
        <f t="array" ref="H85">INDEX($C:$C,ROW()+12*_xlfn.NUMBERVALUE(LEFT(H$1)))-$C85</f>
        <v>1.016</v>
      </c>
      <c r="I85" s="13" cm="1">
        <f t="array" ref="I85">INDEX($C:$C,ROW()+12*_xlfn.NUMBERVALUE(LEFT(I$1)))-$C85</f>
        <v>1.611</v>
      </c>
      <c r="J85" s="13" cm="1">
        <f t="array" ref="J85">INDEX($C:$C,ROW()+12*_xlfn.NUMBERVALUE(LEFT(J$1)))-$C85</f>
        <v>5.1859999999999999</v>
      </c>
      <c r="K85" s="13" cm="1">
        <f t="array" ref="K85">INDEX($C:$C,ROW()+12*_xlfn.NUMBERVALUE(LEFT(K$1)))-$C85</f>
        <v>7.2000000000000008E-2</v>
      </c>
      <c r="L85" s="13" cm="1">
        <f t="array" ref="L85">INDEX($C:$C,ROW()+12*_xlfn.NUMBERVALUE(LEFT(L$1)))-$C85</f>
        <v>7.2000000000000008E-2</v>
      </c>
    </row>
    <row r="86" spans="1:12" x14ac:dyDescent="0.25">
      <c r="A86" s="1">
        <v>42840</v>
      </c>
      <c r="B86" s="12">
        <v>-0.33200000000000002</v>
      </c>
      <c r="C86" s="12">
        <v>-0.33</v>
      </c>
      <c r="D86" s="12">
        <v>-0.32900000000000001</v>
      </c>
      <c r="E86" s="13" cm="1">
        <f t="array" ref="E86">INDEX($C:$C,ROW()+12*_xlfn.NUMBERVALUE(LEFT(E$1)))-$C86</f>
        <v>0.53900000000000003</v>
      </c>
      <c r="F86" s="13" cm="1">
        <f t="array" ref="F86">INDEX($C:$C,ROW()+12*_xlfn.NUMBERVALUE(LEFT(F$1)))-$C86</f>
        <v>1.0740000000000001</v>
      </c>
      <c r="G86" s="13" cm="1">
        <f t="array" ref="G86">INDEX($C:$C,ROW()+12*_xlfn.NUMBERVALUE(LEFT(G$1)))-$C86</f>
        <v>1.651</v>
      </c>
      <c r="H86" s="13" cm="1">
        <f t="array" ref="H86">INDEX($C:$C,ROW()+12*_xlfn.NUMBERVALUE(LEFT(H$1)))-$C86</f>
        <v>0.97500000000000009</v>
      </c>
      <c r="I86" s="13" cm="1">
        <f t="array" ref="I86">INDEX($C:$C,ROW()+12*_xlfn.NUMBERVALUE(LEFT(I$1)))-$C86</f>
        <v>1.752</v>
      </c>
      <c r="J86" s="13" cm="1">
        <f t="array" ref="J86">INDEX($C:$C,ROW()+12*_xlfn.NUMBERVALUE(LEFT(J$1)))-$C86</f>
        <v>5.1139999999999999</v>
      </c>
      <c r="K86" s="13" cm="1">
        <f t="array" ref="K86">INDEX($C:$C,ROW()+12*_xlfn.NUMBERVALUE(LEFT(K$1)))-$C86</f>
        <v>8.1000000000000016E-2</v>
      </c>
      <c r="L86" s="13" cm="1">
        <f t="array" ref="L86">INDEX($C:$C,ROW()+12*_xlfn.NUMBERVALUE(LEFT(L$1)))-$C86</f>
        <v>8.1000000000000016E-2</v>
      </c>
    </row>
    <row r="87" spans="1:12" x14ac:dyDescent="0.25">
      <c r="A87" s="1">
        <v>42809</v>
      </c>
      <c r="B87" s="12">
        <v>-0.33</v>
      </c>
      <c r="C87" s="12">
        <v>-0.33</v>
      </c>
      <c r="D87" s="12">
        <v>-0.32900000000000001</v>
      </c>
      <c r="E87" s="13" cm="1">
        <f t="array" ref="E87">INDEX($C:$C,ROW()+12*_xlfn.NUMBERVALUE(LEFT(E$1)))-$C87</f>
        <v>0.53600000000000003</v>
      </c>
      <c r="F87" s="13" cm="1">
        <f t="array" ref="F87">INDEX($C:$C,ROW()+12*_xlfn.NUMBERVALUE(LEFT(F$1)))-$C87</f>
        <v>1.1879999999999999</v>
      </c>
      <c r="G87" s="13" cm="1">
        <f t="array" ref="G87">INDEX($C:$C,ROW()+12*_xlfn.NUMBERVALUE(LEFT(G$1)))-$C87</f>
        <v>1.506</v>
      </c>
      <c r="H87" s="13" cm="1">
        <f t="array" ref="H87">INDEX($C:$C,ROW()+12*_xlfn.NUMBERVALUE(LEFT(H$1)))-$C87</f>
        <v>0.97500000000000009</v>
      </c>
      <c r="I87" s="13" cm="1">
        <f t="array" ref="I87">INDEX($C:$C,ROW()+12*_xlfn.NUMBERVALUE(LEFT(I$1)))-$C87</f>
        <v>1.9650000000000001</v>
      </c>
      <c r="J87" s="13" cm="1">
        <f t="array" ref="J87">INDEX($C:$C,ROW()+12*_xlfn.NUMBERVALUE(LEFT(J$1)))-$C87</f>
        <v>4.9260000000000002</v>
      </c>
      <c r="K87" s="13" cm="1">
        <f t="array" ref="K87">INDEX($C:$C,ROW()+12*_xlfn.NUMBERVALUE(LEFT(K$1)))-$C87</f>
        <v>0.10100000000000001</v>
      </c>
      <c r="L87" s="13" cm="1">
        <f t="array" ref="L87">INDEX($C:$C,ROW()+12*_xlfn.NUMBERVALUE(LEFT(L$1)))-$C87</f>
        <v>0.10100000000000001</v>
      </c>
    </row>
    <row r="88" spans="1:12" x14ac:dyDescent="0.25">
      <c r="A88" s="1">
        <v>42781</v>
      </c>
      <c r="B88" s="12">
        <v>-0.33</v>
      </c>
      <c r="C88" s="12">
        <v>-0.32900000000000001</v>
      </c>
      <c r="D88" s="12">
        <v>-0.32800000000000001</v>
      </c>
      <c r="E88" s="13" cm="1">
        <f t="array" ref="E88">INDEX($C:$C,ROW()+12*_xlfn.NUMBERVALUE(LEFT(E$1)))-$C88</f>
        <v>0.55200000000000005</v>
      </c>
      <c r="F88" s="13" cm="1">
        <f t="array" ref="F88">INDEX($C:$C,ROW()+12*_xlfn.NUMBERVALUE(LEFT(F$1)))-$C88</f>
        <v>1.377</v>
      </c>
      <c r="G88" s="13" cm="1">
        <f t="array" ref="G88">INDEX($C:$C,ROW()+12*_xlfn.NUMBERVALUE(LEFT(G$1)))-$C88</f>
        <v>1.4159999999999999</v>
      </c>
      <c r="H88" s="13" cm="1">
        <f t="array" ref="H88">INDEX($C:$C,ROW()+12*_xlfn.NUMBERVALUE(LEFT(H$1)))-$C88</f>
        <v>0.9910000000000001</v>
      </c>
      <c r="I88" s="13" cm="1">
        <f t="array" ref="I88">INDEX($C:$C,ROW()+12*_xlfn.NUMBERVALUE(LEFT(I$1)))-$C88</f>
        <v>2.2720000000000002</v>
      </c>
      <c r="J88" s="13" cm="1">
        <f t="array" ref="J88">INDEX($C:$C,ROW()+12*_xlfn.NUMBERVALUE(LEFT(J$1)))-$C88</f>
        <v>4.6909999999999998</v>
      </c>
      <c r="K88" s="13" cm="1">
        <f t="array" ref="K88">INDEX($C:$C,ROW()+12*_xlfn.NUMBERVALUE(LEFT(K$1)))-$C88</f>
        <v>0.14500000000000002</v>
      </c>
      <c r="L88" s="13" cm="1">
        <f t="array" ref="L88">INDEX($C:$C,ROW()+12*_xlfn.NUMBERVALUE(LEFT(L$1)))-$C88</f>
        <v>0.14500000000000002</v>
      </c>
    </row>
    <row r="89" spans="1:12" x14ac:dyDescent="0.25">
      <c r="A89" s="1">
        <v>42750</v>
      </c>
      <c r="B89" s="12">
        <v>-0.32900000000000001</v>
      </c>
      <c r="C89" s="12">
        <v>-0.32600000000000001</v>
      </c>
      <c r="D89" s="12">
        <v>-0.318</v>
      </c>
      <c r="E89" s="13" cm="1">
        <f t="array" ref="E89">INDEX($C:$C,ROW()+12*_xlfn.NUMBERVALUE(LEFT(E$1)))-$C89</f>
        <v>0.53100000000000003</v>
      </c>
      <c r="F89" s="13" cm="1">
        <f t="array" ref="F89">INDEX($C:$C,ROW()+12*_xlfn.NUMBERVALUE(LEFT(F$1)))-$C89</f>
        <v>1.548</v>
      </c>
      <c r="G89" s="13" cm="1">
        <f t="array" ref="G89">INDEX($C:$C,ROW()+12*_xlfn.NUMBERVALUE(LEFT(G$1)))-$C89</f>
        <v>1.343</v>
      </c>
      <c r="H89" s="13" cm="1">
        <f t="array" ref="H89">INDEX($C:$C,ROW()+12*_xlfn.NUMBERVALUE(LEFT(H$1)))-$C89</f>
        <v>1.006</v>
      </c>
      <c r="I89" s="13" cm="1">
        <f t="array" ref="I89">INDEX($C:$C,ROW()+12*_xlfn.NUMBERVALUE(LEFT(I$1)))-$C89</f>
        <v>2.7829999999999999</v>
      </c>
      <c r="J89" s="13" cm="1">
        <f t="array" ref="J89">INDEX($C:$C,ROW()+12*_xlfn.NUMBERVALUE(LEFT(J$1)))-$C89</f>
        <v>4.8079999999999998</v>
      </c>
      <c r="K89" s="13" cm="1">
        <f t="array" ref="K89">INDEX($C:$C,ROW()+12*_xlfn.NUMBERVALUE(LEFT(K$1)))-$C89</f>
        <v>0.18000000000000002</v>
      </c>
      <c r="L89" s="13" cm="1">
        <f t="array" ref="L89">INDEX($C:$C,ROW()+12*_xlfn.NUMBERVALUE(LEFT(L$1)))-$C89</f>
        <v>0.18000000000000002</v>
      </c>
    </row>
    <row r="90" spans="1:12" x14ac:dyDescent="0.25">
      <c r="A90" s="1">
        <v>42719</v>
      </c>
      <c r="B90" s="12">
        <v>-0.31900000000000001</v>
      </c>
      <c r="C90" s="12">
        <v>-0.316</v>
      </c>
      <c r="D90" s="12">
        <v>-0.313</v>
      </c>
      <c r="E90" s="13" cm="1">
        <f t="array" ref="E90">INDEX($C:$C,ROW()+12*_xlfn.NUMBERVALUE(LEFT(E$1)))-$C90</f>
        <v>0.501</v>
      </c>
      <c r="F90" s="13" cm="1">
        <f t="array" ref="F90">INDEX($C:$C,ROW()+12*_xlfn.NUMBERVALUE(LEFT(F$1)))-$C90</f>
        <v>1.742</v>
      </c>
      <c r="G90" s="13" cm="1">
        <f t="array" ref="G90">INDEX($C:$C,ROW()+12*_xlfn.NUMBERVALUE(LEFT(G$1)))-$C90</f>
        <v>1.3380000000000001</v>
      </c>
      <c r="H90" s="13" cm="1">
        <f t="array" ref="H90">INDEX($C:$C,ROW()+12*_xlfn.NUMBERVALUE(LEFT(H$1)))-$C90</f>
        <v>1.0289999999999999</v>
      </c>
      <c r="I90" s="13" cm="1">
        <f t="array" ref="I90">INDEX($C:$C,ROW()+12*_xlfn.NUMBERVALUE(LEFT(I$1)))-$C90</f>
        <v>3.609</v>
      </c>
      <c r="J90" s="13" cm="1">
        <f t="array" ref="J90">INDEX($C:$C,ROW()+12*_xlfn.NUMBERVALUE(LEFT(J$1)))-$C90</f>
        <v>5.1639999999999997</v>
      </c>
      <c r="K90" s="13" cm="1">
        <f t="array" ref="K90">INDEX($C:$C,ROW()+12*_xlfn.NUMBERVALUE(LEFT(K$1)))-$C90</f>
        <v>0.19</v>
      </c>
      <c r="L90" s="13" cm="1">
        <f t="array" ref="L90">INDEX($C:$C,ROW()+12*_xlfn.NUMBERVALUE(LEFT(L$1)))-$C90</f>
        <v>0.19</v>
      </c>
    </row>
    <row r="91" spans="1:12" x14ac:dyDescent="0.25">
      <c r="A91" s="1">
        <v>42689</v>
      </c>
      <c r="B91" s="12">
        <v>-0.314</v>
      </c>
      <c r="C91" s="12">
        <v>-0.313</v>
      </c>
      <c r="D91" s="12">
        <v>-0.311</v>
      </c>
      <c r="E91" s="13" cm="1">
        <f t="array" ref="E91">INDEX($C:$C,ROW()+12*_xlfn.NUMBERVALUE(LEFT(E$1)))-$C91</f>
        <v>0.505</v>
      </c>
      <c r="F91" s="13" cm="1">
        <f t="array" ref="F91">INDEX($C:$C,ROW()+12*_xlfn.NUMBERVALUE(LEFT(F$1)))-$C91</f>
        <v>1.798</v>
      </c>
      <c r="G91" s="13" cm="1">
        <f t="array" ref="G91">INDEX($C:$C,ROW()+12*_xlfn.NUMBERVALUE(LEFT(G$1)))-$C91</f>
        <v>1.355</v>
      </c>
      <c r="H91" s="13" cm="1">
        <f t="array" ref="H91">INDEX($C:$C,ROW()+12*_xlfn.NUMBERVALUE(LEFT(H$1)))-$C91</f>
        <v>1.0289999999999999</v>
      </c>
      <c r="I91" s="13" cm="1">
        <f t="array" ref="I91">INDEX($C:$C,ROW()+12*_xlfn.NUMBERVALUE(LEFT(I$1)))-$C91</f>
        <v>4.5510000000000002</v>
      </c>
      <c r="J91" s="13" cm="1">
        <f t="array" ref="J91">INDEX($C:$C,ROW()+12*_xlfn.NUMBERVALUE(LEFT(J$1)))-$C91</f>
        <v>4.952</v>
      </c>
      <c r="K91" s="13" cm="1">
        <f t="array" ref="K91">INDEX($C:$C,ROW()+12*_xlfn.NUMBERVALUE(LEFT(K$1)))-$C91</f>
        <v>0.22500000000000001</v>
      </c>
      <c r="L91" s="13" cm="1">
        <f t="array" ref="L91">INDEX($C:$C,ROW()+12*_xlfn.NUMBERVALUE(LEFT(L$1)))-$C91</f>
        <v>0.22500000000000001</v>
      </c>
    </row>
    <row r="92" spans="1:12" x14ac:dyDescent="0.25">
      <c r="A92" s="1">
        <v>42658</v>
      </c>
      <c r="B92" s="12">
        <v>-0.313</v>
      </c>
      <c r="C92" s="12">
        <v>-0.309</v>
      </c>
      <c r="D92" s="12">
        <v>-0.30099999999999999</v>
      </c>
      <c r="E92" s="13" cm="1">
        <f t="array" ref="E92">INDEX($C:$C,ROW()+12*_xlfn.NUMBERVALUE(LEFT(E$1)))-$C92</f>
        <v>0.51700000000000002</v>
      </c>
      <c r="F92" s="13" cm="1">
        <f t="array" ref="F92">INDEX($C:$C,ROW()+12*_xlfn.NUMBERVALUE(LEFT(F$1)))-$C92</f>
        <v>1.885</v>
      </c>
      <c r="G92" s="13" cm="1">
        <f t="array" ref="G92">INDEX($C:$C,ROW()+12*_xlfn.NUMBERVALUE(LEFT(G$1)))-$C92</f>
        <v>1.3069999999999999</v>
      </c>
      <c r="H92" s="13" cm="1">
        <f t="array" ref="H92">INDEX($C:$C,ROW()+12*_xlfn.NUMBERVALUE(LEFT(H$1)))-$C92</f>
        <v>1.0469999999999999</v>
      </c>
      <c r="I92" s="13" cm="1">
        <f t="array" ref="I92">INDEX($C:$C,ROW()+12*_xlfn.NUMBERVALUE(LEFT(I$1)))-$C92</f>
        <v>5.4220000000000006</v>
      </c>
      <c r="J92" s="13" cm="1">
        <f t="array" ref="J92">INDEX($C:$C,ROW()+12*_xlfn.NUMBERVALUE(LEFT(J$1)))-$C92</f>
        <v>4.9960000000000004</v>
      </c>
      <c r="K92" s="13" cm="1">
        <f t="array" ref="K92">INDEX($C:$C,ROW()+12*_xlfn.NUMBERVALUE(LEFT(K$1)))-$C92</f>
        <v>0.255</v>
      </c>
      <c r="L92" s="13" cm="1">
        <f t="array" ref="L92">INDEX($C:$C,ROW()+12*_xlfn.NUMBERVALUE(LEFT(L$1)))-$C92</f>
        <v>0.255</v>
      </c>
    </row>
    <row r="93" spans="1:12" x14ac:dyDescent="0.25">
      <c r="A93" s="1">
        <v>42628</v>
      </c>
      <c r="B93" s="12">
        <v>-0.30399999999999999</v>
      </c>
      <c r="C93" s="12">
        <v>-0.30199999999999999</v>
      </c>
      <c r="D93" s="12">
        <v>-0.29899999999999999</v>
      </c>
      <c r="E93" s="13" cm="1">
        <f t="array" ref="E93">INDEX($C:$C,ROW()+12*_xlfn.NUMBERVALUE(LEFT(E$1)))-$C93</f>
        <v>0.54800000000000004</v>
      </c>
      <c r="F93" s="13" cm="1">
        <f t="array" ref="F93">INDEX($C:$C,ROW()+12*_xlfn.NUMBERVALUE(LEFT(F$1)))-$C93</f>
        <v>1.8380000000000001</v>
      </c>
      <c r="G93" s="13" cm="1">
        <f t="array" ref="G93">INDEX($C:$C,ROW()+12*_xlfn.NUMBERVALUE(LEFT(G$1)))-$C93</f>
        <v>1.1819999999999999</v>
      </c>
      <c r="H93" s="13" cm="1">
        <f t="array" ref="H93">INDEX($C:$C,ROW()+12*_xlfn.NUMBERVALUE(LEFT(H$1)))-$C93</f>
        <v>1.0740000000000001</v>
      </c>
      <c r="I93" s="13" cm="1">
        <f t="array" ref="I93">INDEX($C:$C,ROW()+12*_xlfn.NUMBERVALUE(LEFT(I$1)))-$C93</f>
        <v>5.3209999999999997</v>
      </c>
      <c r="J93" s="13" cm="1">
        <f t="array" ref="J93">INDEX($C:$C,ROW()+12*_xlfn.NUMBERVALUE(LEFT(J$1)))-$C93</f>
        <v>5.0439999999999996</v>
      </c>
      <c r="K93" s="13" cm="1">
        <f t="array" ref="K93">INDEX($C:$C,ROW()+12*_xlfn.NUMBERVALUE(LEFT(K$1)))-$C93</f>
        <v>0.26500000000000001</v>
      </c>
      <c r="L93" s="13" cm="1">
        <f t="array" ref="L93">INDEX($C:$C,ROW()+12*_xlfn.NUMBERVALUE(LEFT(L$1)))-$C93</f>
        <v>0.26500000000000001</v>
      </c>
    </row>
    <row r="94" spans="1:12" x14ac:dyDescent="0.25">
      <c r="A94" s="1">
        <v>42597</v>
      </c>
      <c r="B94" s="12">
        <v>-0.29899999999999999</v>
      </c>
      <c r="C94" s="12">
        <v>-0.29799999999999999</v>
      </c>
      <c r="D94" s="12">
        <v>-0.29699999999999999</v>
      </c>
      <c r="E94" s="13" cm="1">
        <f t="array" ref="E94">INDEX($C:$C,ROW()+12*_xlfn.NUMBERVALUE(LEFT(E$1)))-$C94</f>
        <v>0.63</v>
      </c>
      <c r="F94" s="13" cm="1">
        <f t="array" ref="F94">INDEX($C:$C,ROW()+12*_xlfn.NUMBERVALUE(LEFT(F$1)))-$C94</f>
        <v>1.85</v>
      </c>
      <c r="G94" s="13" cm="1">
        <f t="array" ref="G94">INDEX($C:$C,ROW()+12*_xlfn.NUMBERVALUE(LEFT(G$1)))-$C94</f>
        <v>1.194</v>
      </c>
      <c r="H94" s="13" cm="1">
        <f t="array" ref="H94">INDEX($C:$C,ROW()+12*_xlfn.NUMBERVALUE(LEFT(H$1)))-$C94</f>
        <v>1.1579999999999999</v>
      </c>
      <c r="I94" s="13" cm="1">
        <f t="array" ref="I94">INDEX($C:$C,ROW()+12*_xlfn.NUMBERVALUE(LEFT(I$1)))-$C94</f>
        <v>5.2629999999999999</v>
      </c>
      <c r="J94" s="13" cm="1">
        <f t="array" ref="J94">INDEX($C:$C,ROW()+12*_xlfn.NUMBERVALUE(LEFT(J$1)))-$C94</f>
        <v>4.8419999999999996</v>
      </c>
      <c r="K94" s="13" cm="1">
        <f t="array" ref="K94">INDEX($C:$C,ROW()+12*_xlfn.NUMBERVALUE(LEFT(K$1)))-$C94</f>
        <v>0.26999999999999996</v>
      </c>
      <c r="L94" s="13" cm="1">
        <f t="array" ref="L94">INDEX($C:$C,ROW()+12*_xlfn.NUMBERVALUE(LEFT(L$1)))-$C94</f>
        <v>0.26999999999999996</v>
      </c>
    </row>
    <row r="95" spans="1:12" x14ac:dyDescent="0.25">
      <c r="A95" s="1">
        <v>42566</v>
      </c>
      <c r="B95" s="12">
        <v>-0.29799999999999999</v>
      </c>
      <c r="C95" s="12">
        <v>-0.29399999999999998</v>
      </c>
      <c r="D95" s="12">
        <v>-0.28999999999999998</v>
      </c>
      <c r="E95" s="13" cm="1">
        <f t="array" ref="E95">INDEX($C:$C,ROW()+12*_xlfn.NUMBERVALUE(LEFT(E$1)))-$C95</f>
        <v>0.79099999999999993</v>
      </c>
      <c r="F95" s="13" cm="1">
        <f t="array" ref="F95">INDEX($C:$C,ROW()+12*_xlfn.NUMBERVALUE(LEFT(F$1)))-$C95</f>
        <v>1.8920000000000001</v>
      </c>
      <c r="G95" s="13" cm="1">
        <f t="array" ref="G95">INDEX($C:$C,ROW()+12*_xlfn.NUMBERVALUE(LEFT(G$1)))-$C95</f>
        <v>1.143</v>
      </c>
      <c r="H95" s="13" cm="1">
        <f t="array" ref="H95">INDEX($C:$C,ROW()+12*_xlfn.NUMBERVALUE(LEFT(H$1)))-$C95</f>
        <v>1.2689999999999999</v>
      </c>
      <c r="I95" s="13" cm="1">
        <f t="array" ref="I95">INDEX($C:$C,ROW()+12*_xlfn.NUMBERVALUE(LEFT(I$1)))-$C95</f>
        <v>5.2549999999999999</v>
      </c>
      <c r="J95" s="13" cm="1">
        <f t="array" ref="J95">INDEX($C:$C,ROW()+12*_xlfn.NUMBERVALUE(LEFT(J$1)))-$C95</f>
        <v>4.51</v>
      </c>
      <c r="K95" s="13" cm="1">
        <f t="array" ref="K95">INDEX($C:$C,ROW()+12*_xlfn.NUMBERVALUE(LEFT(K$1)))-$C95</f>
        <v>0.27499999999999997</v>
      </c>
      <c r="L95" s="13" cm="1">
        <f t="array" ref="L95">INDEX($C:$C,ROW()+12*_xlfn.NUMBERVALUE(LEFT(L$1)))-$C95</f>
        <v>0.27499999999999997</v>
      </c>
    </row>
    <row r="96" spans="1:12" x14ac:dyDescent="0.25">
      <c r="A96" s="1">
        <v>42536</v>
      </c>
      <c r="B96" s="12">
        <v>-0.28599999999999998</v>
      </c>
      <c r="C96" s="12">
        <v>-0.26800000000000002</v>
      </c>
      <c r="D96" s="12">
        <v>-0.26100000000000001</v>
      </c>
      <c r="E96" s="13" cm="1">
        <f t="array" ref="E96">INDEX($C:$C,ROW()+12*_xlfn.NUMBERVALUE(LEFT(E$1)))-$C96</f>
        <v>0.92700000000000005</v>
      </c>
      <c r="F96" s="13" cm="1">
        <f t="array" ref="F96">INDEX($C:$C,ROW()+12*_xlfn.NUMBERVALUE(LEFT(F$1)))-$C96</f>
        <v>1.7570000000000001</v>
      </c>
      <c r="G96" s="13" cm="1">
        <f t="array" ref="G96">INDEX($C:$C,ROW()+12*_xlfn.NUMBERVALUE(LEFT(G$1)))-$C96</f>
        <v>0.996</v>
      </c>
      <c r="H96" s="13" cm="1">
        <f t="array" ref="H96">INDEX($C:$C,ROW()+12*_xlfn.NUMBERVALUE(LEFT(H$1)))-$C96</f>
        <v>1.4910000000000001</v>
      </c>
      <c r="I96" s="13" cm="1">
        <f t="array" ref="I96">INDEX($C:$C,ROW()+12*_xlfn.NUMBERVALUE(LEFT(I$1)))-$C96</f>
        <v>5.2089999999999996</v>
      </c>
      <c r="J96" s="13" cm="1">
        <f t="array" ref="J96">INDEX($C:$C,ROW()+12*_xlfn.NUMBERVALUE(LEFT(J$1)))-$C96</f>
        <v>4.4159999999999995</v>
      </c>
      <c r="K96" s="13" cm="1">
        <f t="array" ref="K96">INDEX($C:$C,ROW()+12*_xlfn.NUMBERVALUE(LEFT(K$1)))-$C96</f>
        <v>0.254</v>
      </c>
      <c r="L96" s="13" cm="1">
        <f t="array" ref="L96">INDEX($C:$C,ROW()+12*_xlfn.NUMBERVALUE(LEFT(L$1)))-$C96</f>
        <v>0.254</v>
      </c>
    </row>
    <row r="97" spans="1:12" x14ac:dyDescent="0.25">
      <c r="A97" s="1">
        <v>42505</v>
      </c>
      <c r="B97" s="12">
        <v>-0.26100000000000001</v>
      </c>
      <c r="C97" s="12">
        <v>-0.25700000000000001</v>
      </c>
      <c r="D97" s="12">
        <v>-0.25</v>
      </c>
      <c r="E97" s="13" cm="1">
        <f t="array" ref="E97">INDEX($C:$C,ROW()+12*_xlfn.NUMBERVALUE(LEFT(E$1)))-$C97</f>
        <v>0.94200000000000006</v>
      </c>
      <c r="F97" s="13" cm="1">
        <f t="array" ref="F97">INDEX($C:$C,ROW()+12*_xlfn.NUMBERVALUE(LEFT(F$1)))-$C97</f>
        <v>1.6819999999999999</v>
      </c>
      <c r="G97" s="13" cm="1">
        <f t="array" ref="G97">INDEX($C:$C,ROW()+12*_xlfn.NUMBERVALUE(LEFT(G$1)))-$C97</f>
        <v>0.94400000000000006</v>
      </c>
      <c r="H97" s="13" cm="1">
        <f t="array" ref="H97">INDEX($C:$C,ROW()+12*_xlfn.NUMBERVALUE(LEFT(H$1)))-$C97</f>
        <v>1.5390000000000001</v>
      </c>
      <c r="I97" s="13" cm="1">
        <f t="array" ref="I97">INDEX($C:$C,ROW()+12*_xlfn.NUMBERVALUE(LEFT(I$1)))-$C97</f>
        <v>5.1139999999999999</v>
      </c>
      <c r="J97" s="13" cm="1">
        <f t="array" ref="J97">INDEX($C:$C,ROW()+12*_xlfn.NUMBERVALUE(LEFT(J$1)))-$C97</f>
        <v>4.3279999999999994</v>
      </c>
      <c r="K97" s="13" cm="1">
        <f t="array" ref="K97">INDEX($C:$C,ROW()+12*_xlfn.NUMBERVALUE(LEFT(K$1)))-$C97</f>
        <v>0.247</v>
      </c>
      <c r="L97" s="13" cm="1">
        <f t="array" ref="L97">INDEX($C:$C,ROW()+12*_xlfn.NUMBERVALUE(LEFT(L$1)))-$C97</f>
        <v>0.247</v>
      </c>
    </row>
    <row r="98" spans="1:12" x14ac:dyDescent="0.25">
      <c r="A98" s="1">
        <v>42475</v>
      </c>
      <c r="B98" s="12">
        <v>-0.252</v>
      </c>
      <c r="C98" s="12">
        <v>-0.249</v>
      </c>
      <c r="D98" s="12">
        <v>-0.245</v>
      </c>
      <c r="E98" s="13" cm="1">
        <f t="array" ref="E98">INDEX($C:$C,ROW()+12*_xlfn.NUMBERVALUE(LEFT(E$1)))-$C98</f>
        <v>0.99299999999999999</v>
      </c>
      <c r="F98" s="13" cm="1">
        <f t="array" ref="F98">INDEX($C:$C,ROW()+12*_xlfn.NUMBERVALUE(LEFT(F$1)))-$C98</f>
        <v>1.5699999999999998</v>
      </c>
      <c r="G98" s="13" cm="1">
        <f t="array" ref="G98">INDEX($C:$C,ROW()+12*_xlfn.NUMBERVALUE(LEFT(G$1)))-$C98</f>
        <v>0.89400000000000002</v>
      </c>
      <c r="H98" s="13" cm="1">
        <f t="array" ref="H98">INDEX($C:$C,ROW()+12*_xlfn.NUMBERVALUE(LEFT(H$1)))-$C98</f>
        <v>1.6709999999999998</v>
      </c>
      <c r="I98" s="13" cm="1">
        <f t="array" ref="I98">INDEX($C:$C,ROW()+12*_xlfn.NUMBERVALUE(LEFT(I$1)))-$C98</f>
        <v>5.0329999999999995</v>
      </c>
      <c r="J98" s="13" cm="1">
        <f t="array" ref="J98">INDEX($C:$C,ROW()+12*_xlfn.NUMBERVALUE(LEFT(J$1)))-$C98</f>
        <v>4.2240000000000002</v>
      </c>
      <c r="K98" s="13" cm="1">
        <f t="array" ref="K98">INDEX($C:$C,ROW()+12*_xlfn.NUMBERVALUE(LEFT(K$1)))-$C98</f>
        <v>0.254</v>
      </c>
      <c r="L98" s="13" cm="1">
        <f t="array" ref="L98">INDEX($C:$C,ROW()+12*_xlfn.NUMBERVALUE(LEFT(L$1)))-$C98</f>
        <v>0.254</v>
      </c>
    </row>
    <row r="99" spans="1:12" x14ac:dyDescent="0.25">
      <c r="A99" s="1">
        <v>42444</v>
      </c>
      <c r="B99" s="12">
        <v>-0.24399999999999999</v>
      </c>
      <c r="C99" s="12">
        <v>-0.22900000000000001</v>
      </c>
      <c r="D99" s="12">
        <v>-0.20699999999999999</v>
      </c>
      <c r="E99" s="13" cm="1">
        <f t="array" ref="E99">INDEX($C:$C,ROW()+12*_xlfn.NUMBERVALUE(LEFT(E$1)))-$C99</f>
        <v>1.087</v>
      </c>
      <c r="F99" s="13" cm="1">
        <f t="array" ref="F99">INDEX($C:$C,ROW()+12*_xlfn.NUMBERVALUE(LEFT(F$1)))-$C99</f>
        <v>1.405</v>
      </c>
      <c r="G99" s="13" cm="1">
        <f t="array" ref="G99">INDEX($C:$C,ROW()+12*_xlfn.NUMBERVALUE(LEFT(G$1)))-$C99</f>
        <v>0.874</v>
      </c>
      <c r="H99" s="13" cm="1">
        <f t="array" ref="H99">INDEX($C:$C,ROW()+12*_xlfn.NUMBERVALUE(LEFT(H$1)))-$C99</f>
        <v>1.8640000000000001</v>
      </c>
      <c r="I99" s="13" cm="1">
        <f t="array" ref="I99">INDEX($C:$C,ROW()+12*_xlfn.NUMBERVALUE(LEFT(I$1)))-$C99</f>
        <v>4.8250000000000002</v>
      </c>
      <c r="J99" s="13" cm="1">
        <f t="array" ref="J99">INDEX($C:$C,ROW()+12*_xlfn.NUMBERVALUE(LEFT(J$1)))-$C99</f>
        <v>4.12</v>
      </c>
      <c r="K99" s="13" cm="1">
        <f t="array" ref="K99">INDEX($C:$C,ROW()+12*_xlfn.NUMBERVALUE(LEFT(K$1)))-$C99</f>
        <v>0.25600000000000001</v>
      </c>
      <c r="L99" s="13" cm="1">
        <f t="array" ref="L99">INDEX($C:$C,ROW()+12*_xlfn.NUMBERVALUE(LEFT(L$1)))-$C99</f>
        <v>0.25600000000000001</v>
      </c>
    </row>
    <row r="100" spans="1:12" x14ac:dyDescent="0.25">
      <c r="A100" s="1">
        <v>42415</v>
      </c>
      <c r="B100" s="12">
        <v>-0.20499999999999999</v>
      </c>
      <c r="C100" s="12">
        <v>-0.184</v>
      </c>
      <c r="D100" s="12">
        <v>-0.161</v>
      </c>
      <c r="E100" s="13" cm="1">
        <f t="array" ref="E100">INDEX($C:$C,ROW()+12*_xlfn.NUMBERVALUE(LEFT(E$1)))-$C100</f>
        <v>1.232</v>
      </c>
      <c r="F100" s="13" cm="1">
        <f t="array" ref="F100">INDEX($C:$C,ROW()+12*_xlfn.NUMBERVALUE(LEFT(F$1)))-$C100</f>
        <v>1.2709999999999999</v>
      </c>
      <c r="G100" s="13" cm="1">
        <f t="array" ref="G100">INDEX($C:$C,ROW()+12*_xlfn.NUMBERVALUE(LEFT(G$1)))-$C100</f>
        <v>0.84600000000000009</v>
      </c>
      <c r="H100" s="13" cm="1">
        <f t="array" ref="H100">INDEX($C:$C,ROW()+12*_xlfn.NUMBERVALUE(LEFT(H$1)))-$C100</f>
        <v>2.1270000000000002</v>
      </c>
      <c r="I100" s="13" cm="1">
        <f t="array" ref="I100">INDEX($C:$C,ROW()+12*_xlfn.NUMBERVALUE(LEFT(I$1)))-$C100</f>
        <v>4.5460000000000003</v>
      </c>
      <c r="J100" s="13" cm="1">
        <f t="array" ref="J100">INDEX($C:$C,ROW()+12*_xlfn.NUMBERVALUE(LEFT(J$1)))-$C100</f>
        <v>4.0019999999999998</v>
      </c>
      <c r="K100" s="13" cm="1">
        <f t="array" ref="K100">INDEX($C:$C,ROW()+12*_xlfn.NUMBERVALUE(LEFT(K$1)))-$C100</f>
        <v>0.23199999999999998</v>
      </c>
      <c r="L100" s="13" cm="1">
        <f t="array" ref="L100">INDEX($C:$C,ROW()+12*_xlfn.NUMBERVALUE(LEFT(L$1)))-$C100</f>
        <v>0.23199999999999998</v>
      </c>
    </row>
    <row r="101" spans="1:12" x14ac:dyDescent="0.25">
      <c r="A101" s="1">
        <v>42384</v>
      </c>
      <c r="B101" s="12">
        <v>-0.16200000000000001</v>
      </c>
      <c r="C101" s="12">
        <v>-0.14599999999999999</v>
      </c>
      <c r="D101" s="12">
        <v>-0.13200000000000001</v>
      </c>
      <c r="E101" s="13" cm="1">
        <f t="array" ref="E101">INDEX($C:$C,ROW()+12*_xlfn.NUMBERVALUE(LEFT(E$1)))-$C101</f>
        <v>1.3679999999999999</v>
      </c>
      <c r="F101" s="13" cm="1">
        <f t="array" ref="F101">INDEX($C:$C,ROW()+12*_xlfn.NUMBERVALUE(LEFT(F$1)))-$C101</f>
        <v>1.1629999999999998</v>
      </c>
      <c r="G101" s="13" cm="1">
        <f t="array" ref="G101">INDEX($C:$C,ROW()+12*_xlfn.NUMBERVALUE(LEFT(G$1)))-$C101</f>
        <v>0.82600000000000007</v>
      </c>
      <c r="H101" s="13" cm="1">
        <f t="array" ref="H101">INDEX($C:$C,ROW()+12*_xlfn.NUMBERVALUE(LEFT(H$1)))-$C101</f>
        <v>2.6029999999999998</v>
      </c>
      <c r="I101" s="13" cm="1">
        <f t="array" ref="I101">INDEX($C:$C,ROW()+12*_xlfn.NUMBERVALUE(LEFT(I$1)))-$C101</f>
        <v>4.6280000000000001</v>
      </c>
      <c r="J101" s="13" cm="1">
        <f t="array" ref="J101">INDEX($C:$C,ROW()+12*_xlfn.NUMBERVALUE(LEFT(J$1)))-$C101</f>
        <v>3.8979999999999997</v>
      </c>
      <c r="K101" s="13" cm="1">
        <f t="array" ref="K101">INDEX($C:$C,ROW()+12*_xlfn.NUMBERVALUE(LEFT(K$1)))-$C101</f>
        <v>0.20899999999999999</v>
      </c>
      <c r="L101" s="13" cm="1">
        <f t="array" ref="L101">INDEX($C:$C,ROW()+12*_xlfn.NUMBERVALUE(LEFT(L$1)))-$C101</f>
        <v>0.20899999999999999</v>
      </c>
    </row>
    <row r="102" spans="1:12" x14ac:dyDescent="0.25">
      <c r="A102" s="1">
        <v>42353</v>
      </c>
      <c r="B102" s="12">
        <v>-0.13300000000000001</v>
      </c>
      <c r="C102" s="12">
        <v>-0.126</v>
      </c>
      <c r="D102" s="12">
        <v>-0.113</v>
      </c>
      <c r="E102" s="13" cm="1">
        <f t="array" ref="E102">INDEX($C:$C,ROW()+12*_xlfn.NUMBERVALUE(LEFT(E$1)))-$C102</f>
        <v>1.552</v>
      </c>
      <c r="F102" s="13" cm="1">
        <f t="array" ref="F102">INDEX($C:$C,ROW()+12*_xlfn.NUMBERVALUE(LEFT(F$1)))-$C102</f>
        <v>1.1480000000000001</v>
      </c>
      <c r="G102" s="13" cm="1">
        <f t="array" ref="G102">INDEX($C:$C,ROW()+12*_xlfn.NUMBERVALUE(LEFT(G$1)))-$C102</f>
        <v>0.83899999999999997</v>
      </c>
      <c r="H102" s="13" cm="1">
        <f t="array" ref="H102">INDEX($C:$C,ROW()+12*_xlfn.NUMBERVALUE(LEFT(H$1)))-$C102</f>
        <v>3.419</v>
      </c>
      <c r="I102" s="13" cm="1">
        <f t="array" ref="I102">INDEX($C:$C,ROW()+12*_xlfn.NUMBERVALUE(LEFT(I$1)))-$C102</f>
        <v>4.9740000000000002</v>
      </c>
      <c r="J102" s="13" cm="1">
        <f t="array" ref="J102">INDEX($C:$C,ROW()+12*_xlfn.NUMBERVALUE(LEFT(J$1)))-$C102</f>
        <v>3.81</v>
      </c>
      <c r="K102" s="13" cm="1">
        <f t="array" ref="K102">INDEX($C:$C,ROW()+12*_xlfn.NUMBERVALUE(LEFT(K$1)))-$C102</f>
        <v>0.20700000000000002</v>
      </c>
      <c r="L102" s="13" cm="1">
        <f t="array" ref="L102">INDEX($C:$C,ROW()+12*_xlfn.NUMBERVALUE(LEFT(L$1)))-$C102</f>
        <v>0.20700000000000002</v>
      </c>
    </row>
    <row r="103" spans="1:12" x14ac:dyDescent="0.25">
      <c r="A103" s="1">
        <v>42323</v>
      </c>
      <c r="B103" s="12">
        <v>-0.114</v>
      </c>
      <c r="C103" s="12">
        <v>-8.7999999999999995E-2</v>
      </c>
      <c r="D103" s="12">
        <v>-6.6000000000000003E-2</v>
      </c>
      <c r="E103" s="13" cm="1">
        <f t="array" ref="E103">INDEX($C:$C,ROW()+12*_xlfn.NUMBERVALUE(LEFT(E$1)))-$C103</f>
        <v>1.5730000000000002</v>
      </c>
      <c r="F103" s="13" cm="1">
        <f t="array" ref="F103">INDEX($C:$C,ROW()+12*_xlfn.NUMBERVALUE(LEFT(F$1)))-$C103</f>
        <v>1.1300000000000001</v>
      </c>
      <c r="G103" s="13" cm="1">
        <f t="array" ref="G103">INDEX($C:$C,ROW()+12*_xlfn.NUMBERVALUE(LEFT(G$1)))-$C103</f>
        <v>0.80399999999999994</v>
      </c>
      <c r="H103" s="13" cm="1">
        <f t="array" ref="H103">INDEX($C:$C,ROW()+12*_xlfn.NUMBERVALUE(LEFT(H$1)))-$C103</f>
        <v>4.3260000000000005</v>
      </c>
      <c r="I103" s="13" cm="1">
        <f t="array" ref="I103">INDEX($C:$C,ROW()+12*_xlfn.NUMBERVALUE(LEFT(I$1)))-$C103</f>
        <v>4.7270000000000003</v>
      </c>
      <c r="J103" s="13" cm="1">
        <f t="array" ref="J103">INDEX($C:$C,ROW()+12*_xlfn.NUMBERVALUE(LEFT(J$1)))-$C103</f>
        <v>3.6850000000000001</v>
      </c>
      <c r="K103" s="13" cm="1">
        <f t="array" ref="K103">INDEX($C:$C,ROW()+12*_xlfn.NUMBERVALUE(LEFT(K$1)))-$C103</f>
        <v>0.16899999999999998</v>
      </c>
      <c r="L103" s="13" cm="1">
        <f t="array" ref="L103">INDEX($C:$C,ROW()+12*_xlfn.NUMBERVALUE(LEFT(L$1)))-$C103</f>
        <v>0.16899999999999998</v>
      </c>
    </row>
    <row r="104" spans="1:12" x14ac:dyDescent="0.25">
      <c r="A104" s="1">
        <v>42292</v>
      </c>
      <c r="B104" s="12">
        <v>-6.8000000000000005E-2</v>
      </c>
      <c r="C104" s="12">
        <v>-5.3999999999999999E-2</v>
      </c>
      <c r="D104" s="12">
        <v>-4.2999999999999997E-2</v>
      </c>
      <c r="E104" s="13" cm="1">
        <f t="array" ref="E104">INDEX($C:$C,ROW()+12*_xlfn.NUMBERVALUE(LEFT(E$1)))-$C104</f>
        <v>1.6300000000000001</v>
      </c>
      <c r="F104" s="13" cm="1">
        <f t="array" ref="F104">INDEX($C:$C,ROW()+12*_xlfn.NUMBERVALUE(LEFT(F$1)))-$C104</f>
        <v>1.052</v>
      </c>
      <c r="G104" s="13" cm="1">
        <f t="array" ref="G104">INDEX($C:$C,ROW()+12*_xlfn.NUMBERVALUE(LEFT(G$1)))-$C104</f>
        <v>0.79200000000000004</v>
      </c>
      <c r="H104" s="13" cm="1">
        <f t="array" ref="H104">INDEX($C:$C,ROW()+12*_xlfn.NUMBERVALUE(LEFT(H$1)))-$C104</f>
        <v>5.1670000000000007</v>
      </c>
      <c r="I104" s="13" cm="1">
        <f t="array" ref="I104">INDEX($C:$C,ROW()+12*_xlfn.NUMBERVALUE(LEFT(I$1)))-$C104</f>
        <v>4.7410000000000005</v>
      </c>
      <c r="J104" s="13" cm="1">
        <f t="array" ref="J104">INDEX($C:$C,ROW()+12*_xlfn.NUMBERVALUE(LEFT(J$1)))-$C104</f>
        <v>3.5559999999999996</v>
      </c>
      <c r="K104" s="13" cm="1">
        <f t="array" ref="K104">INDEX($C:$C,ROW()+12*_xlfn.NUMBERVALUE(LEFT(K$1)))-$C104</f>
        <v>0.13700000000000001</v>
      </c>
      <c r="L104" s="13" cm="1">
        <f t="array" ref="L104">INDEX($C:$C,ROW()+12*_xlfn.NUMBERVALUE(LEFT(L$1)))-$C104</f>
        <v>0.13700000000000001</v>
      </c>
    </row>
    <row r="105" spans="1:12" x14ac:dyDescent="0.25">
      <c r="A105" s="1">
        <v>42262</v>
      </c>
      <c r="B105" s="12">
        <v>-4.1000000000000002E-2</v>
      </c>
      <c r="C105" s="12">
        <v>-3.6999999999999998E-2</v>
      </c>
      <c r="D105" s="12">
        <v>-3.3000000000000002E-2</v>
      </c>
      <c r="E105" s="13" cm="1">
        <f t="array" ref="E105">INDEX($C:$C,ROW()+12*_xlfn.NUMBERVALUE(LEFT(E$1)))-$C105</f>
        <v>1.573</v>
      </c>
      <c r="F105" s="13" cm="1">
        <f t="array" ref="F105">INDEX($C:$C,ROW()+12*_xlfn.NUMBERVALUE(LEFT(F$1)))-$C105</f>
        <v>0.91700000000000004</v>
      </c>
      <c r="G105" s="13" cm="1">
        <f t="array" ref="G105">INDEX($C:$C,ROW()+12*_xlfn.NUMBERVALUE(LEFT(G$1)))-$C105</f>
        <v>0.80900000000000005</v>
      </c>
      <c r="H105" s="13" cm="1">
        <f t="array" ref="H105">INDEX($C:$C,ROW()+12*_xlfn.NUMBERVALUE(LEFT(H$1)))-$C105</f>
        <v>5.056</v>
      </c>
      <c r="I105" s="13" cm="1">
        <f t="array" ref="I105">INDEX($C:$C,ROW()+12*_xlfn.NUMBERVALUE(LEFT(I$1)))-$C105</f>
        <v>4.7789999999999999</v>
      </c>
      <c r="J105" s="13" cm="1">
        <f t="array" ref="J105">INDEX($C:$C,ROW()+12*_xlfn.NUMBERVALUE(LEFT(J$1)))-$C105</f>
        <v>3.3719999999999999</v>
      </c>
      <c r="K105" s="13" cm="1">
        <f t="array" ref="K105">INDEX($C:$C,ROW()+12*_xlfn.NUMBERVALUE(LEFT(K$1)))-$C105</f>
        <v>0.13400000000000001</v>
      </c>
      <c r="L105" s="13" cm="1">
        <f t="array" ref="L105">INDEX($C:$C,ROW()+12*_xlfn.NUMBERVALUE(LEFT(L$1)))-$C105</f>
        <v>0.13400000000000001</v>
      </c>
    </row>
    <row r="106" spans="1:12" x14ac:dyDescent="0.25">
      <c r="A106" s="1">
        <v>42231</v>
      </c>
      <c r="B106" s="12">
        <v>-3.3000000000000002E-2</v>
      </c>
      <c r="C106" s="12">
        <v>-2.8000000000000001E-2</v>
      </c>
      <c r="D106" s="12">
        <v>-2.3E-2</v>
      </c>
      <c r="E106" s="13" cm="1">
        <f t="array" ref="E106">INDEX($C:$C,ROW()+12*_xlfn.NUMBERVALUE(LEFT(E$1)))-$C106</f>
        <v>1.58</v>
      </c>
      <c r="F106" s="13" cm="1">
        <f t="array" ref="F106">INDEX($C:$C,ROW()+12*_xlfn.NUMBERVALUE(LEFT(F$1)))-$C106</f>
        <v>0.92400000000000004</v>
      </c>
      <c r="G106" s="13" cm="1">
        <f t="array" ref="G106">INDEX($C:$C,ROW()+12*_xlfn.NUMBERVALUE(LEFT(G$1)))-$C106</f>
        <v>0.88800000000000001</v>
      </c>
      <c r="H106" s="13" cm="1">
        <f t="array" ref="H106">INDEX($C:$C,ROW()+12*_xlfn.NUMBERVALUE(LEFT(H$1)))-$C106</f>
        <v>4.9929999999999994</v>
      </c>
      <c r="I106" s="13" cm="1">
        <f t="array" ref="I106">INDEX($C:$C,ROW()+12*_xlfn.NUMBERVALUE(LEFT(I$1)))-$C106</f>
        <v>4.5719999999999992</v>
      </c>
      <c r="J106" s="13" cm="1">
        <f t="array" ref="J106">INDEX($C:$C,ROW()+12*_xlfn.NUMBERVALUE(LEFT(J$1)))-$C106</f>
        <v>3.254</v>
      </c>
      <c r="K106" s="13" cm="1">
        <f t="array" ref="K106">INDEX($C:$C,ROW()+12*_xlfn.NUMBERVALUE(LEFT(K$1)))-$C106</f>
        <v>0.22</v>
      </c>
      <c r="L106" s="13" cm="1">
        <f t="array" ref="L106">INDEX($C:$C,ROW()+12*_xlfn.NUMBERVALUE(LEFT(L$1)))-$C106</f>
        <v>0.22</v>
      </c>
    </row>
    <row r="107" spans="1:12" x14ac:dyDescent="0.25">
      <c r="A107" s="1">
        <v>42200</v>
      </c>
      <c r="B107" s="12">
        <v>-2.3E-2</v>
      </c>
      <c r="C107" s="12">
        <v>-1.9E-2</v>
      </c>
      <c r="D107" s="12">
        <v>-1.4E-2</v>
      </c>
      <c r="E107" s="13" cm="1">
        <f t="array" ref="E107">INDEX($C:$C,ROW()+12*_xlfn.NUMBERVALUE(LEFT(E$1)))-$C107</f>
        <v>1.617</v>
      </c>
      <c r="F107" s="13" cm="1">
        <f t="array" ref="F107">INDEX($C:$C,ROW()+12*_xlfn.NUMBERVALUE(LEFT(F$1)))-$C107</f>
        <v>0.86799999999999999</v>
      </c>
      <c r="G107" s="13" cm="1">
        <f t="array" ref="G107">INDEX($C:$C,ROW()+12*_xlfn.NUMBERVALUE(LEFT(G$1)))-$C107</f>
        <v>0.99399999999999999</v>
      </c>
      <c r="H107" s="13" cm="1">
        <f t="array" ref="H107">INDEX($C:$C,ROW()+12*_xlfn.NUMBERVALUE(LEFT(H$1)))-$C107</f>
        <v>4.9800000000000004</v>
      </c>
      <c r="I107" s="13" cm="1">
        <f t="array" ref="I107">INDEX($C:$C,ROW()+12*_xlfn.NUMBERVALUE(LEFT(I$1)))-$C107</f>
        <v>4.2350000000000003</v>
      </c>
      <c r="J107" s="13" cm="1">
        <f t="array" ref="J107">INDEX($C:$C,ROW()+12*_xlfn.NUMBERVALUE(LEFT(J$1)))-$C107</f>
        <v>3.121</v>
      </c>
      <c r="K107" s="13" cm="1">
        <f t="array" ref="K107">INDEX($C:$C,ROW()+12*_xlfn.NUMBERVALUE(LEFT(K$1)))-$C107</f>
        <v>0.22399999999999998</v>
      </c>
      <c r="L107" s="13" cm="1">
        <f t="array" ref="L107">INDEX($C:$C,ROW()+12*_xlfn.NUMBERVALUE(LEFT(L$1)))-$C107</f>
        <v>0.22399999999999998</v>
      </c>
    </row>
    <row r="108" spans="1:12" x14ac:dyDescent="0.25">
      <c r="A108" s="1">
        <v>42170</v>
      </c>
      <c r="B108" s="12">
        <v>-1.6E-2</v>
      </c>
      <c r="C108" s="12">
        <v>-1.4E-2</v>
      </c>
      <c r="D108" s="12">
        <v>-1.2999999999999999E-2</v>
      </c>
      <c r="E108" s="13" cm="1">
        <f t="array" ref="E108">INDEX($C:$C,ROW()+12*_xlfn.NUMBERVALUE(LEFT(E$1)))-$C108</f>
        <v>1.5030000000000001</v>
      </c>
      <c r="F108" s="13" cm="1">
        <f t="array" ref="F108">INDEX($C:$C,ROW()+12*_xlfn.NUMBERVALUE(LEFT(F$1)))-$C108</f>
        <v>0.74199999999999999</v>
      </c>
      <c r="G108" s="13" cm="1">
        <f t="array" ref="G108">INDEX($C:$C,ROW()+12*_xlfn.NUMBERVALUE(LEFT(G$1)))-$C108</f>
        <v>1.2370000000000001</v>
      </c>
      <c r="H108" s="13" cm="1">
        <f t="array" ref="H108">INDEX($C:$C,ROW()+12*_xlfn.NUMBERVALUE(LEFT(H$1)))-$C108</f>
        <v>4.9550000000000001</v>
      </c>
      <c r="I108" s="13" cm="1">
        <f t="array" ref="I108">INDEX($C:$C,ROW()+12*_xlfn.NUMBERVALUE(LEFT(I$1)))-$C108</f>
        <v>4.1619999999999999</v>
      </c>
      <c r="J108" s="13" cm="1">
        <f t="array" ref="J108">INDEX($C:$C,ROW()+12*_xlfn.NUMBERVALUE(LEFT(J$1)))-$C108</f>
        <v>3</v>
      </c>
      <c r="K108" s="13" cm="1">
        <f t="array" ref="K108">INDEX($C:$C,ROW()+12*_xlfn.NUMBERVALUE(LEFT(K$1)))-$C108</f>
        <v>0.255</v>
      </c>
      <c r="L108" s="13" cm="1">
        <f t="array" ref="L108">INDEX($C:$C,ROW()+12*_xlfn.NUMBERVALUE(LEFT(L$1)))-$C108</f>
        <v>0.255</v>
      </c>
    </row>
    <row r="109" spans="1:12" x14ac:dyDescent="0.25">
      <c r="A109" s="1">
        <v>42139</v>
      </c>
      <c r="B109" s="12">
        <v>-1.2999999999999999E-2</v>
      </c>
      <c r="C109" s="12">
        <v>-0.01</v>
      </c>
      <c r="D109" s="12">
        <v>-7.0000000000000001E-3</v>
      </c>
      <c r="E109" s="13" cm="1">
        <f t="array" ref="E109">INDEX($C:$C,ROW()+12*_xlfn.NUMBERVALUE(LEFT(E$1)))-$C109</f>
        <v>1.4350000000000001</v>
      </c>
      <c r="F109" s="13" cm="1">
        <f t="array" ref="F109">INDEX($C:$C,ROW()+12*_xlfn.NUMBERVALUE(LEFT(F$1)))-$C109</f>
        <v>0.69700000000000006</v>
      </c>
      <c r="G109" s="13" cm="1">
        <f t="array" ref="G109">INDEX($C:$C,ROW()+12*_xlfn.NUMBERVALUE(LEFT(G$1)))-$C109</f>
        <v>1.292</v>
      </c>
      <c r="H109" s="13" cm="1">
        <f t="array" ref="H109">INDEX($C:$C,ROW()+12*_xlfn.NUMBERVALUE(LEFT(H$1)))-$C109</f>
        <v>4.867</v>
      </c>
      <c r="I109" s="13" cm="1">
        <f t="array" ref="I109">INDEX($C:$C,ROW()+12*_xlfn.NUMBERVALUE(LEFT(I$1)))-$C109</f>
        <v>4.0809999999999995</v>
      </c>
      <c r="J109" s="13" cm="1">
        <f t="array" ref="J109">INDEX($C:$C,ROW()+12*_xlfn.NUMBERVALUE(LEFT(J$1)))-$C109</f>
        <v>2.8989999999999996</v>
      </c>
      <c r="K109" s="13" cm="1">
        <f t="array" ref="K109">INDEX($C:$C,ROW()+12*_xlfn.NUMBERVALUE(LEFT(K$1)))-$C109</f>
        <v>0.33500000000000002</v>
      </c>
      <c r="L109" s="13" cm="1">
        <f t="array" ref="L109">INDEX($C:$C,ROW()+12*_xlfn.NUMBERVALUE(LEFT(L$1)))-$C109</f>
        <v>0.33500000000000002</v>
      </c>
    </row>
    <row r="110" spans="1:12" x14ac:dyDescent="0.25">
      <c r="A110" s="1">
        <v>42109</v>
      </c>
      <c r="B110" s="12">
        <v>-5.0000000000000001E-3</v>
      </c>
      <c r="C110" s="12">
        <v>5.0000000000000001E-3</v>
      </c>
      <c r="D110" s="12">
        <v>1.7999999999999999E-2</v>
      </c>
      <c r="E110" s="13" cm="1">
        <f t="array" ref="E110">INDEX($C:$C,ROW()+12*_xlfn.NUMBERVALUE(LEFT(E$1)))-$C110</f>
        <v>1.3160000000000001</v>
      </c>
      <c r="F110" s="13" cm="1">
        <f t="array" ref="F110">INDEX($C:$C,ROW()+12*_xlfn.NUMBERVALUE(LEFT(F$1)))-$C110</f>
        <v>0.64</v>
      </c>
      <c r="G110" s="13" cm="1">
        <f t="array" ref="G110">INDEX($C:$C,ROW()+12*_xlfn.NUMBERVALUE(LEFT(G$1)))-$C110</f>
        <v>1.417</v>
      </c>
      <c r="H110" s="13" cm="1">
        <f t="array" ref="H110">INDEX($C:$C,ROW()+12*_xlfn.NUMBERVALUE(LEFT(H$1)))-$C110</f>
        <v>4.7789999999999999</v>
      </c>
      <c r="I110" s="13" cm="1">
        <f t="array" ref="I110">INDEX($C:$C,ROW()+12*_xlfn.NUMBERVALUE(LEFT(I$1)))-$C110</f>
        <v>3.97</v>
      </c>
      <c r="J110" s="13" cm="1">
        <f t="array" ref="J110">INDEX($C:$C,ROW()+12*_xlfn.NUMBERVALUE(LEFT(J$1)))-$C110</f>
        <v>2.7890000000000001</v>
      </c>
      <c r="K110" s="13" cm="1">
        <f t="array" ref="K110">INDEX($C:$C,ROW()+12*_xlfn.NUMBERVALUE(LEFT(K$1)))-$C110</f>
        <v>0.32500000000000001</v>
      </c>
      <c r="L110" s="13" cm="1">
        <f t="array" ref="L110">INDEX($C:$C,ROW()+12*_xlfn.NUMBERVALUE(LEFT(L$1)))-$C110</f>
        <v>0.32500000000000001</v>
      </c>
    </row>
    <row r="111" spans="1:12" x14ac:dyDescent="0.25">
      <c r="A111" s="1">
        <v>42078</v>
      </c>
      <c r="B111" s="12">
        <v>1.7999999999999999E-2</v>
      </c>
      <c r="C111" s="12">
        <v>2.7E-2</v>
      </c>
      <c r="D111" s="12">
        <v>3.9E-2</v>
      </c>
      <c r="E111" s="13" cm="1">
        <f t="array" ref="E111">INDEX($C:$C,ROW()+12*_xlfn.NUMBERVALUE(LEFT(E$1)))-$C111</f>
        <v>1.149</v>
      </c>
      <c r="F111" s="13" cm="1">
        <f t="array" ref="F111">INDEX($C:$C,ROW()+12*_xlfn.NUMBERVALUE(LEFT(F$1)))-$C111</f>
        <v>0.61799999999999999</v>
      </c>
      <c r="G111" s="13" cm="1">
        <f t="array" ref="G111">INDEX($C:$C,ROW()+12*_xlfn.NUMBERVALUE(LEFT(G$1)))-$C111</f>
        <v>1.6080000000000001</v>
      </c>
      <c r="H111" s="13" cm="1">
        <f t="array" ref="H111">INDEX($C:$C,ROW()+12*_xlfn.NUMBERVALUE(LEFT(H$1)))-$C111</f>
        <v>4.569</v>
      </c>
      <c r="I111" s="13" cm="1">
        <f t="array" ref="I111">INDEX($C:$C,ROW()+12*_xlfn.NUMBERVALUE(LEFT(I$1)))-$C111</f>
        <v>3.8639999999999999</v>
      </c>
      <c r="J111" s="13" cm="1">
        <f t="array" ref="J111">INDEX($C:$C,ROW()+12*_xlfn.NUMBERVALUE(LEFT(J$1)))-$C111</f>
        <v>2.6959999999999997</v>
      </c>
      <c r="K111" s="13" cm="1">
        <f t="array" ref="K111">INDEX($C:$C,ROW()+12*_xlfn.NUMBERVALUE(LEFT(K$1)))-$C111</f>
        <v>0.27799999999999997</v>
      </c>
      <c r="L111" s="13" cm="1">
        <f t="array" ref="L111">INDEX($C:$C,ROW()+12*_xlfn.NUMBERVALUE(LEFT(L$1)))-$C111</f>
        <v>0.27799999999999997</v>
      </c>
    </row>
    <row r="112" spans="1:12" x14ac:dyDescent="0.25">
      <c r="A112" s="1">
        <v>42050</v>
      </c>
      <c r="B112" s="12">
        <v>3.9E-2</v>
      </c>
      <c r="C112" s="12">
        <v>4.8000000000000001E-2</v>
      </c>
      <c r="D112" s="12">
        <v>5.5E-2</v>
      </c>
      <c r="E112" s="13" cm="1">
        <f t="array" ref="E112">INDEX($C:$C,ROW()+12*_xlfn.NUMBERVALUE(LEFT(E$1)))-$C112</f>
        <v>1.0389999999999999</v>
      </c>
      <c r="F112" s="13" cm="1">
        <f t="array" ref="F112">INDEX($C:$C,ROW()+12*_xlfn.NUMBERVALUE(LEFT(F$1)))-$C112</f>
        <v>0.61399999999999999</v>
      </c>
      <c r="G112" s="13" cm="1">
        <f t="array" ref="G112">INDEX($C:$C,ROW()+12*_xlfn.NUMBERVALUE(LEFT(G$1)))-$C112</f>
        <v>1.895</v>
      </c>
      <c r="H112" s="13" cm="1">
        <f t="array" ref="H112">INDEX($C:$C,ROW()+12*_xlfn.NUMBERVALUE(LEFT(H$1)))-$C112</f>
        <v>4.3140000000000001</v>
      </c>
      <c r="I112" s="13" cm="1">
        <f t="array" ref="I112">INDEX($C:$C,ROW()+12*_xlfn.NUMBERVALUE(LEFT(I$1)))-$C112</f>
        <v>3.77</v>
      </c>
      <c r="J112" s="13" cm="1">
        <f t="array" ref="J112">INDEX($C:$C,ROW()+12*_xlfn.NUMBERVALUE(LEFT(J$1)))-$C112</f>
        <v>2.552</v>
      </c>
      <c r="K112" s="13" cm="1">
        <f t="array" ref="K112">INDEX($C:$C,ROW()+12*_xlfn.NUMBERVALUE(LEFT(K$1)))-$C112</f>
        <v>0.24</v>
      </c>
      <c r="L112" s="13" cm="1">
        <f t="array" ref="L112">INDEX($C:$C,ROW()+12*_xlfn.NUMBERVALUE(LEFT(L$1)))-$C112</f>
        <v>0.24</v>
      </c>
    </row>
    <row r="113" spans="1:12" x14ac:dyDescent="0.25">
      <c r="A113" s="1">
        <v>42019</v>
      </c>
      <c r="B113" s="12">
        <v>5.1999999999999998E-2</v>
      </c>
      <c r="C113" s="12">
        <v>6.3E-2</v>
      </c>
      <c r="D113" s="12">
        <v>7.5999999999999998E-2</v>
      </c>
      <c r="E113" s="13" cm="1">
        <f t="array" ref="E113">INDEX($C:$C,ROW()+12*_xlfn.NUMBERVALUE(LEFT(E$1)))-$C113</f>
        <v>0.95399999999999996</v>
      </c>
      <c r="F113" s="13" cm="1">
        <f t="array" ref="F113">INDEX($C:$C,ROW()+12*_xlfn.NUMBERVALUE(LEFT(F$1)))-$C113</f>
        <v>0.61699999999999999</v>
      </c>
      <c r="G113" s="13" cm="1">
        <f t="array" ref="G113">INDEX($C:$C,ROW()+12*_xlfn.NUMBERVALUE(LEFT(G$1)))-$C113</f>
        <v>2.3939999999999997</v>
      </c>
      <c r="H113" s="13" cm="1">
        <f t="array" ref="H113">INDEX($C:$C,ROW()+12*_xlfn.NUMBERVALUE(LEFT(H$1)))-$C113</f>
        <v>4.4190000000000005</v>
      </c>
      <c r="I113" s="13" cm="1">
        <f t="array" ref="I113">INDEX($C:$C,ROW()+12*_xlfn.NUMBERVALUE(LEFT(I$1)))-$C113</f>
        <v>3.6889999999999996</v>
      </c>
      <c r="J113" s="13" cm="1">
        <f t="array" ref="J113">INDEX($C:$C,ROW()+12*_xlfn.NUMBERVALUE(LEFT(J$1)))-$C113</f>
        <v>2.4499999999999997</v>
      </c>
      <c r="K113" s="13" cm="1">
        <f t="array" ref="K113">INDEX($C:$C,ROW()+12*_xlfn.NUMBERVALUE(LEFT(K$1)))-$C113</f>
        <v>0.22899999999999998</v>
      </c>
      <c r="L113" s="13" cm="1">
        <f t="array" ref="L113">INDEX($C:$C,ROW()+12*_xlfn.NUMBERVALUE(LEFT(L$1)))-$C113</f>
        <v>0.22899999999999998</v>
      </c>
    </row>
    <row r="114" spans="1:12" x14ac:dyDescent="0.25">
      <c r="A114" s="1">
        <v>41988</v>
      </c>
      <c r="B114" s="12">
        <v>7.8E-2</v>
      </c>
      <c r="C114" s="12">
        <v>8.1000000000000003E-2</v>
      </c>
      <c r="D114" s="12">
        <v>8.3000000000000004E-2</v>
      </c>
      <c r="E114" s="13" cm="1">
        <f t="array" ref="E114">INDEX($C:$C,ROW()+12*_xlfn.NUMBERVALUE(LEFT(E$1)))-$C114</f>
        <v>0.94100000000000006</v>
      </c>
      <c r="F114" s="13" cm="1">
        <f t="array" ref="F114">INDEX($C:$C,ROW()+12*_xlfn.NUMBERVALUE(LEFT(F$1)))-$C114</f>
        <v>0.63200000000000001</v>
      </c>
      <c r="G114" s="13" cm="1">
        <f t="array" ref="G114">INDEX($C:$C,ROW()+12*_xlfn.NUMBERVALUE(LEFT(G$1)))-$C114</f>
        <v>3.2120000000000002</v>
      </c>
      <c r="H114" s="13" cm="1">
        <f t="array" ref="H114">INDEX($C:$C,ROW()+12*_xlfn.NUMBERVALUE(LEFT(H$1)))-$C114</f>
        <v>4.7669999999999995</v>
      </c>
      <c r="I114" s="13" cm="1">
        <f t="array" ref="I114">INDEX($C:$C,ROW()+12*_xlfn.NUMBERVALUE(LEFT(I$1)))-$C114</f>
        <v>3.6030000000000002</v>
      </c>
      <c r="J114" s="13" cm="1">
        <f t="array" ref="J114">INDEX($C:$C,ROW()+12*_xlfn.NUMBERVALUE(LEFT(J$1)))-$C114</f>
        <v>2.3919999999999999</v>
      </c>
      <c r="K114" s="13" cm="1">
        <f t="array" ref="K114">INDEX($C:$C,ROW()+12*_xlfn.NUMBERVALUE(LEFT(K$1)))-$C114</f>
        <v>0.191</v>
      </c>
      <c r="L114" s="13" cm="1">
        <f t="array" ref="L114">INDEX($C:$C,ROW()+12*_xlfn.NUMBERVALUE(LEFT(L$1)))-$C114</f>
        <v>0.191</v>
      </c>
    </row>
    <row r="115" spans="1:12" x14ac:dyDescent="0.25">
      <c r="A115" s="1">
        <v>41958</v>
      </c>
      <c r="B115" s="12">
        <v>7.8E-2</v>
      </c>
      <c r="C115" s="12">
        <v>8.1000000000000003E-2</v>
      </c>
      <c r="D115" s="12">
        <v>8.5000000000000006E-2</v>
      </c>
      <c r="E115" s="13" cm="1">
        <f t="array" ref="E115">INDEX($C:$C,ROW()+12*_xlfn.NUMBERVALUE(LEFT(E$1)))-$C115</f>
        <v>0.96100000000000008</v>
      </c>
      <c r="F115" s="13" cm="1">
        <f t="array" ref="F115">INDEX($C:$C,ROW()+12*_xlfn.NUMBERVALUE(LEFT(F$1)))-$C115</f>
        <v>0.63500000000000001</v>
      </c>
      <c r="G115" s="13" cm="1">
        <f t="array" ref="G115">INDEX($C:$C,ROW()+12*_xlfn.NUMBERVALUE(LEFT(G$1)))-$C115</f>
        <v>4.157</v>
      </c>
      <c r="H115" s="13" cm="1">
        <f t="array" ref="H115">INDEX($C:$C,ROW()+12*_xlfn.NUMBERVALUE(LEFT(H$1)))-$C115</f>
        <v>4.5579999999999998</v>
      </c>
      <c r="I115" s="13" cm="1">
        <f t="array" ref="I115">INDEX($C:$C,ROW()+12*_xlfn.NUMBERVALUE(LEFT(I$1)))-$C115</f>
        <v>3.516</v>
      </c>
      <c r="J115" s="13" cm="1">
        <f t="array" ref="J115">INDEX($C:$C,ROW()+12*_xlfn.NUMBERVALUE(LEFT(J$1)))-$C115</f>
        <v>2.2800000000000002</v>
      </c>
      <c r="K115" s="13" cm="1">
        <f t="array" ref="K115">INDEX($C:$C,ROW()+12*_xlfn.NUMBERVALUE(LEFT(K$1)))-$C115</f>
        <v>0.14200000000000002</v>
      </c>
      <c r="L115" s="13" cm="1">
        <f t="array" ref="L115">INDEX($C:$C,ROW()+12*_xlfn.NUMBERVALUE(LEFT(L$1)))-$C115</f>
        <v>0.14200000000000002</v>
      </c>
    </row>
    <row r="116" spans="1:12" x14ac:dyDescent="0.25">
      <c r="A116" s="1">
        <v>41927</v>
      </c>
      <c r="B116" s="12">
        <v>7.9000000000000001E-2</v>
      </c>
      <c r="C116" s="12">
        <v>8.3000000000000004E-2</v>
      </c>
      <c r="D116" s="12">
        <v>8.7999999999999995E-2</v>
      </c>
      <c r="E116" s="13" cm="1">
        <f t="array" ref="E116">INDEX($C:$C,ROW()+12*_xlfn.NUMBERVALUE(LEFT(E$1)))-$C116</f>
        <v>0.91500000000000004</v>
      </c>
      <c r="F116" s="13" cm="1">
        <f t="array" ref="F116">INDEX($C:$C,ROW()+12*_xlfn.NUMBERVALUE(LEFT(F$1)))-$C116</f>
        <v>0.65500000000000003</v>
      </c>
      <c r="G116" s="13" cm="1">
        <f t="array" ref="G116">INDEX($C:$C,ROW()+12*_xlfn.NUMBERVALUE(LEFT(G$1)))-$C116</f>
        <v>5.03</v>
      </c>
      <c r="H116" s="13" cm="1">
        <f t="array" ref="H116">INDEX($C:$C,ROW()+12*_xlfn.NUMBERVALUE(LEFT(H$1)))-$C116</f>
        <v>4.6040000000000001</v>
      </c>
      <c r="I116" s="13" cm="1">
        <f t="array" ref="I116">INDEX($C:$C,ROW()+12*_xlfn.NUMBERVALUE(LEFT(I$1)))-$C116</f>
        <v>3.4189999999999996</v>
      </c>
      <c r="J116" s="13" cm="1">
        <f t="array" ref="J116">INDEX($C:$C,ROW()+12*_xlfn.NUMBERVALUE(LEFT(J$1)))-$C116</f>
        <v>2.1139999999999999</v>
      </c>
      <c r="K116" s="13" cm="1">
        <f t="array" ref="K116">INDEX($C:$C,ROW()+12*_xlfn.NUMBERVALUE(LEFT(K$1)))-$C116</f>
        <v>0.14300000000000002</v>
      </c>
      <c r="L116" s="13" cm="1">
        <f t="array" ref="L116">INDEX($C:$C,ROW()+12*_xlfn.NUMBERVALUE(LEFT(L$1)))-$C116</f>
        <v>0.14300000000000002</v>
      </c>
    </row>
    <row r="117" spans="1:12" x14ac:dyDescent="0.25">
      <c r="A117" s="1">
        <v>41897</v>
      </c>
      <c r="B117" s="12">
        <v>8.1000000000000003E-2</v>
      </c>
      <c r="C117" s="12">
        <v>9.7000000000000003E-2</v>
      </c>
      <c r="D117" s="12">
        <v>0.159</v>
      </c>
      <c r="E117" s="13" cm="1">
        <f t="array" ref="E117">INDEX($C:$C,ROW()+12*_xlfn.NUMBERVALUE(LEFT(E$1)))-$C117</f>
        <v>0.78300000000000003</v>
      </c>
      <c r="F117" s="13" cm="1">
        <f t="array" ref="F117">INDEX($C:$C,ROW()+12*_xlfn.NUMBERVALUE(LEFT(F$1)))-$C117</f>
        <v>0.67500000000000004</v>
      </c>
      <c r="G117" s="13" cm="1">
        <f t="array" ref="G117">INDEX($C:$C,ROW()+12*_xlfn.NUMBERVALUE(LEFT(G$1)))-$C117</f>
        <v>4.9219999999999997</v>
      </c>
      <c r="H117" s="13" cm="1">
        <f t="array" ref="H117">INDEX($C:$C,ROW()+12*_xlfn.NUMBERVALUE(LEFT(H$1)))-$C117</f>
        <v>4.6449999999999996</v>
      </c>
      <c r="I117" s="13" cm="1">
        <f t="array" ref="I117">INDEX($C:$C,ROW()+12*_xlfn.NUMBERVALUE(LEFT(I$1)))-$C117</f>
        <v>3.238</v>
      </c>
      <c r="J117" s="13" cm="1">
        <f t="array" ref="J117">INDEX($C:$C,ROW()+12*_xlfn.NUMBERVALUE(LEFT(J$1)))-$C117</f>
        <v>2.0419999999999998</v>
      </c>
      <c r="K117" s="13" cm="1">
        <f t="array" ref="K117">INDEX($C:$C,ROW()+12*_xlfn.NUMBERVALUE(LEFT(K$1)))-$C117</f>
        <v>0.126</v>
      </c>
      <c r="L117" s="13" cm="1">
        <f t="array" ref="L117">INDEX($C:$C,ROW()+12*_xlfn.NUMBERVALUE(LEFT(L$1)))-$C117</f>
        <v>0.126</v>
      </c>
    </row>
    <row r="118" spans="1:12" x14ac:dyDescent="0.25">
      <c r="A118" s="1">
        <v>41866</v>
      </c>
      <c r="B118" s="12">
        <v>0.16300000000000001</v>
      </c>
      <c r="C118" s="12">
        <v>0.192</v>
      </c>
      <c r="D118" s="12">
        <v>0.20799999999999999</v>
      </c>
      <c r="E118" s="13" cm="1">
        <f t="array" ref="E118">INDEX($C:$C,ROW()+12*_xlfn.NUMBERVALUE(LEFT(E$1)))-$C118</f>
        <v>0.70399999999999996</v>
      </c>
      <c r="F118" s="13" cm="1">
        <f t="array" ref="F118">INDEX($C:$C,ROW()+12*_xlfn.NUMBERVALUE(LEFT(F$1)))-$C118</f>
        <v>0.66799999999999993</v>
      </c>
      <c r="G118" s="13" cm="1">
        <f t="array" ref="G118">INDEX($C:$C,ROW()+12*_xlfn.NUMBERVALUE(LEFT(G$1)))-$C118</f>
        <v>4.7729999999999997</v>
      </c>
      <c r="H118" s="13" cm="1">
        <f t="array" ref="H118">INDEX($C:$C,ROW()+12*_xlfn.NUMBERVALUE(LEFT(H$1)))-$C118</f>
        <v>4.3519999999999994</v>
      </c>
      <c r="I118" s="13" cm="1">
        <f t="array" ref="I118">INDEX($C:$C,ROW()+12*_xlfn.NUMBERVALUE(LEFT(I$1)))-$C118</f>
        <v>3.0339999999999998</v>
      </c>
      <c r="J118" s="13" cm="1">
        <f t="array" ref="J118">INDEX($C:$C,ROW()+12*_xlfn.NUMBERVALUE(LEFT(J$1)))-$C118</f>
        <v>1.9400000000000002</v>
      </c>
      <c r="K118" s="13" cm="1">
        <f t="array" ref="K118">INDEX($C:$C,ROW()+12*_xlfn.NUMBERVALUE(LEFT(K$1)))-$C118</f>
        <v>3.4000000000000002E-2</v>
      </c>
      <c r="L118" s="13" cm="1">
        <f t="array" ref="L118">INDEX($C:$C,ROW()+12*_xlfn.NUMBERVALUE(LEFT(L$1)))-$C118</f>
        <v>3.4000000000000002E-2</v>
      </c>
    </row>
    <row r="119" spans="1:12" x14ac:dyDescent="0.25">
      <c r="A119" s="1">
        <v>41835</v>
      </c>
      <c r="B119" s="12">
        <v>0.20100000000000001</v>
      </c>
      <c r="C119" s="12">
        <v>0.20499999999999999</v>
      </c>
      <c r="D119" s="12">
        <v>0.20899999999999999</v>
      </c>
      <c r="E119" s="13" cm="1">
        <f t="array" ref="E119">INDEX($C:$C,ROW()+12*_xlfn.NUMBERVALUE(LEFT(E$1)))-$C119</f>
        <v>0.64400000000000002</v>
      </c>
      <c r="F119" s="13" cm="1">
        <f t="array" ref="F119">INDEX($C:$C,ROW()+12*_xlfn.NUMBERVALUE(LEFT(F$1)))-$C119</f>
        <v>0.77</v>
      </c>
      <c r="G119" s="13" cm="1">
        <f t="array" ref="G119">INDEX($C:$C,ROW()+12*_xlfn.NUMBERVALUE(LEFT(G$1)))-$C119</f>
        <v>4.7560000000000002</v>
      </c>
      <c r="H119" s="13" cm="1">
        <f t="array" ref="H119">INDEX($C:$C,ROW()+12*_xlfn.NUMBERVALUE(LEFT(H$1)))-$C119</f>
        <v>4.0110000000000001</v>
      </c>
      <c r="I119" s="13" cm="1">
        <f t="array" ref="I119">INDEX($C:$C,ROW()+12*_xlfn.NUMBERVALUE(LEFT(I$1)))-$C119</f>
        <v>2.8969999999999998</v>
      </c>
      <c r="J119" s="13" cm="1">
        <f t="array" ref="J119">INDEX($C:$C,ROW()+12*_xlfn.NUMBERVALUE(LEFT(J$1)))-$C119</f>
        <v>1.9140000000000001</v>
      </c>
      <c r="K119" s="13" cm="1">
        <f t="array" ref="K119">INDEX($C:$C,ROW()+12*_xlfn.NUMBERVALUE(LEFT(K$1)))-$C119</f>
        <v>1.6000000000000014E-2</v>
      </c>
      <c r="L119" s="13" cm="1">
        <f t="array" ref="L119">INDEX($C:$C,ROW()+12*_xlfn.NUMBERVALUE(LEFT(L$1)))-$C119</f>
        <v>1.6000000000000014E-2</v>
      </c>
    </row>
    <row r="120" spans="1:12" x14ac:dyDescent="0.25">
      <c r="A120" s="1">
        <v>41805</v>
      </c>
      <c r="B120" s="12">
        <v>0.20699999999999999</v>
      </c>
      <c r="C120" s="12">
        <v>0.24099999999999999</v>
      </c>
      <c r="D120" s="12">
        <v>0.309</v>
      </c>
      <c r="E120" s="13" cm="1">
        <f t="array" ref="E120">INDEX($C:$C,ROW()+12*_xlfn.NUMBERVALUE(LEFT(E$1)))-$C120</f>
        <v>0.48699999999999999</v>
      </c>
      <c r="F120" s="13" cm="1">
        <f t="array" ref="F120">INDEX($C:$C,ROW()+12*_xlfn.NUMBERVALUE(LEFT(F$1)))-$C120</f>
        <v>0.9820000000000001</v>
      </c>
      <c r="G120" s="13" cm="1">
        <f t="array" ref="G120">INDEX($C:$C,ROW()+12*_xlfn.NUMBERVALUE(LEFT(G$1)))-$C120</f>
        <v>4.7</v>
      </c>
      <c r="H120" s="13" cm="1">
        <f t="array" ref="H120">INDEX($C:$C,ROW()+12*_xlfn.NUMBERVALUE(LEFT(H$1)))-$C120</f>
        <v>3.9069999999999996</v>
      </c>
      <c r="I120" s="13" cm="1">
        <f t="array" ref="I120">INDEX($C:$C,ROW()+12*_xlfn.NUMBERVALUE(LEFT(I$1)))-$C120</f>
        <v>2.7450000000000001</v>
      </c>
      <c r="J120" s="13" cm="1">
        <f t="array" ref="J120">INDEX($C:$C,ROW()+12*_xlfn.NUMBERVALUE(LEFT(J$1)))-$C120</f>
        <v>1.87</v>
      </c>
      <c r="K120" s="13" cm="1">
        <f t="array" ref="K120">INDEX($C:$C,ROW()+12*_xlfn.NUMBERVALUE(LEFT(K$1)))-$C120</f>
        <v>-3.1E-2</v>
      </c>
      <c r="L120" s="13" cm="1">
        <f t="array" ref="L120">INDEX($C:$C,ROW()+12*_xlfn.NUMBERVALUE(LEFT(L$1)))-$C120</f>
        <v>-3.1E-2</v>
      </c>
    </row>
    <row r="121" spans="1:12" x14ac:dyDescent="0.25">
      <c r="A121" s="1">
        <v>41774</v>
      </c>
      <c r="B121" s="12">
        <v>0.31</v>
      </c>
      <c r="C121" s="12">
        <v>0.32500000000000001</v>
      </c>
      <c r="D121" s="12">
        <v>0.33800000000000002</v>
      </c>
      <c r="E121" s="13" cm="1">
        <f t="array" ref="E121">INDEX($C:$C,ROW()+12*_xlfn.NUMBERVALUE(LEFT(E$1)))-$C121</f>
        <v>0.36200000000000004</v>
      </c>
      <c r="F121" s="13" cm="1">
        <f t="array" ref="F121">INDEX($C:$C,ROW()+12*_xlfn.NUMBERVALUE(LEFT(F$1)))-$C121</f>
        <v>0.95700000000000007</v>
      </c>
      <c r="G121" s="13" cm="1">
        <f t="array" ref="G121">INDEX($C:$C,ROW()+12*_xlfn.NUMBERVALUE(LEFT(G$1)))-$C121</f>
        <v>4.532</v>
      </c>
      <c r="H121" s="13" cm="1">
        <f t="array" ref="H121">INDEX($C:$C,ROW()+12*_xlfn.NUMBERVALUE(LEFT(H$1)))-$C121</f>
        <v>3.7459999999999996</v>
      </c>
      <c r="I121" s="13" cm="1">
        <f t="array" ref="I121">INDEX($C:$C,ROW()+12*_xlfn.NUMBERVALUE(LEFT(I$1)))-$C121</f>
        <v>2.5639999999999996</v>
      </c>
      <c r="J121" s="13" cm="1">
        <f t="array" ref="J121">INDEX($C:$C,ROW()+12*_xlfn.NUMBERVALUE(LEFT(J$1)))-$C121</f>
        <v>1.8009999999999999</v>
      </c>
      <c r="K121" s="13" cm="1">
        <f t="array" ref="K121">INDEX($C:$C,ROW()+12*_xlfn.NUMBERVALUE(LEFT(K$1)))-$C121</f>
        <v>-0.124</v>
      </c>
      <c r="L121" s="13" cm="1">
        <f t="array" ref="L121">INDEX($C:$C,ROW()+12*_xlfn.NUMBERVALUE(LEFT(L$1)))-$C121</f>
        <v>-0.124</v>
      </c>
    </row>
    <row r="122" spans="1:12" x14ac:dyDescent="0.25">
      <c r="A122" s="1">
        <v>41744</v>
      </c>
      <c r="B122" s="12">
        <v>0.313</v>
      </c>
      <c r="C122" s="12">
        <v>0.33</v>
      </c>
      <c r="D122" s="12">
        <v>0.34699999999999998</v>
      </c>
      <c r="E122" s="13" cm="1">
        <f t="array" ref="E122">INDEX($C:$C,ROW()+12*_xlfn.NUMBERVALUE(LEFT(E$1)))-$C122</f>
        <v>0.315</v>
      </c>
      <c r="F122" s="13" cm="1">
        <f t="array" ref="F122">INDEX($C:$C,ROW()+12*_xlfn.NUMBERVALUE(LEFT(F$1)))-$C122</f>
        <v>1.0919999999999999</v>
      </c>
      <c r="G122" s="13" cm="1">
        <f t="array" ref="G122">INDEX($C:$C,ROW()+12*_xlfn.NUMBERVALUE(LEFT(G$1)))-$C122</f>
        <v>4.4539999999999997</v>
      </c>
      <c r="H122" s="13" cm="1">
        <f t="array" ref="H122">INDEX($C:$C,ROW()+12*_xlfn.NUMBERVALUE(LEFT(H$1)))-$C122</f>
        <v>3.645</v>
      </c>
      <c r="I122" s="13" cm="1">
        <f t="array" ref="I122">INDEX($C:$C,ROW()+12*_xlfn.NUMBERVALUE(LEFT(I$1)))-$C122</f>
        <v>2.464</v>
      </c>
      <c r="J122" s="13" cm="1">
        <f t="array" ref="J122">INDEX($C:$C,ROW()+12*_xlfn.NUMBERVALUE(LEFT(J$1)))-$C122</f>
        <v>1.8069999999999999</v>
      </c>
      <c r="K122" s="13" cm="1">
        <f t="array" ref="K122">INDEX($C:$C,ROW()+12*_xlfn.NUMBERVALUE(LEFT(K$1)))-$C122</f>
        <v>-0.12100000000000002</v>
      </c>
      <c r="L122" s="13" cm="1">
        <f t="array" ref="L122">INDEX($C:$C,ROW()+12*_xlfn.NUMBERVALUE(LEFT(L$1)))-$C122</f>
        <v>-0.12100000000000002</v>
      </c>
    </row>
    <row r="123" spans="1:12" x14ac:dyDescent="0.25">
      <c r="A123" s="1">
        <v>41713</v>
      </c>
      <c r="B123" s="12">
        <v>0.28599999999999998</v>
      </c>
      <c r="C123" s="12">
        <v>0.30499999999999999</v>
      </c>
      <c r="D123" s="12">
        <v>0.32</v>
      </c>
      <c r="E123" s="13" cm="1">
        <f t="array" ref="E123">INDEX($C:$C,ROW()+12*_xlfn.NUMBERVALUE(LEFT(E$1)))-$C123</f>
        <v>0.34</v>
      </c>
      <c r="F123" s="13" cm="1">
        <f t="array" ref="F123">INDEX($C:$C,ROW()+12*_xlfn.NUMBERVALUE(LEFT(F$1)))-$C123</f>
        <v>1.33</v>
      </c>
      <c r="G123" s="13" cm="1">
        <f t="array" ref="G123">INDEX($C:$C,ROW()+12*_xlfn.NUMBERVALUE(LEFT(G$1)))-$C123</f>
        <v>4.2910000000000004</v>
      </c>
      <c r="H123" s="13" cm="1">
        <f t="array" ref="H123">INDEX($C:$C,ROW()+12*_xlfn.NUMBERVALUE(LEFT(H$1)))-$C123</f>
        <v>3.5859999999999999</v>
      </c>
      <c r="I123" s="13" cm="1">
        <f t="array" ref="I123">INDEX($C:$C,ROW()+12*_xlfn.NUMBERVALUE(LEFT(I$1)))-$C123</f>
        <v>2.4179999999999997</v>
      </c>
      <c r="J123" s="13" cm="1">
        <f t="array" ref="J123">INDEX($C:$C,ROW()+12*_xlfn.NUMBERVALUE(LEFT(J$1)))-$C123</f>
        <v>1.8320000000000001</v>
      </c>
      <c r="K123" s="13" cm="1">
        <f t="array" ref="K123">INDEX($C:$C,ROW()+12*_xlfn.NUMBERVALUE(LEFT(K$1)))-$C123</f>
        <v>-9.9000000000000005E-2</v>
      </c>
      <c r="L123" s="13" cm="1">
        <f t="array" ref="L123">INDEX($C:$C,ROW()+12*_xlfn.NUMBERVALUE(LEFT(L$1)))-$C123</f>
        <v>-9.9000000000000005E-2</v>
      </c>
    </row>
    <row r="124" spans="1:12" x14ac:dyDescent="0.25">
      <c r="A124" s="1">
        <v>41685</v>
      </c>
      <c r="B124" s="12">
        <v>0.28599999999999998</v>
      </c>
      <c r="C124" s="12">
        <v>0.28799999999999998</v>
      </c>
      <c r="D124" s="12">
        <v>0.29099999999999998</v>
      </c>
      <c r="E124" s="13" cm="1">
        <f t="array" ref="E124">INDEX($C:$C,ROW()+12*_xlfn.NUMBERVALUE(LEFT(E$1)))-$C124</f>
        <v>0.37400000000000005</v>
      </c>
      <c r="F124" s="13" cm="1">
        <f t="array" ref="F124">INDEX($C:$C,ROW()+12*_xlfn.NUMBERVALUE(LEFT(F$1)))-$C124</f>
        <v>1.655</v>
      </c>
      <c r="G124" s="13" cm="1">
        <f t="array" ref="G124">INDEX($C:$C,ROW()+12*_xlfn.NUMBERVALUE(LEFT(G$1)))-$C124</f>
        <v>4.0739999999999998</v>
      </c>
      <c r="H124" s="13" cm="1">
        <f t="array" ref="H124">INDEX($C:$C,ROW()+12*_xlfn.NUMBERVALUE(LEFT(H$1)))-$C124</f>
        <v>3.5300000000000002</v>
      </c>
      <c r="I124" s="13" cm="1">
        <f t="array" ref="I124">INDEX($C:$C,ROW()+12*_xlfn.NUMBERVALUE(LEFT(I$1)))-$C124</f>
        <v>2.3120000000000003</v>
      </c>
      <c r="J124" s="13" cm="1">
        <f t="array" ref="J124">INDEX($C:$C,ROW()+12*_xlfn.NUMBERVALUE(LEFT(J$1)))-$C124</f>
        <v>1.8499999999999999</v>
      </c>
      <c r="K124" s="13" cm="1">
        <f t="array" ref="K124">INDEX($C:$C,ROW()+12*_xlfn.NUMBERVALUE(LEFT(K$1)))-$C124</f>
        <v>-6.4999999999999974E-2</v>
      </c>
      <c r="L124" s="13" cm="1">
        <f t="array" ref="L124">INDEX($C:$C,ROW()+12*_xlfn.NUMBERVALUE(LEFT(L$1)))-$C124</f>
        <v>-6.4999999999999974E-2</v>
      </c>
    </row>
    <row r="125" spans="1:12" x14ac:dyDescent="0.25">
      <c r="A125" s="1">
        <v>41654</v>
      </c>
      <c r="B125" s="12">
        <v>0.28000000000000003</v>
      </c>
      <c r="C125" s="12">
        <v>0.29199999999999998</v>
      </c>
      <c r="D125" s="12">
        <v>0.30199999999999999</v>
      </c>
      <c r="E125" s="13" cm="1">
        <f t="array" ref="E125">INDEX($C:$C,ROW()+12*_xlfn.NUMBERVALUE(LEFT(E$1)))-$C125</f>
        <v>0.38800000000000007</v>
      </c>
      <c r="F125" s="13" cm="1">
        <f t="array" ref="F125">INDEX($C:$C,ROW()+12*_xlfn.NUMBERVALUE(LEFT(F$1)))-$C125</f>
        <v>2.165</v>
      </c>
      <c r="G125" s="13" cm="1">
        <f t="array" ref="G125">INDEX($C:$C,ROW()+12*_xlfn.NUMBERVALUE(LEFT(G$1)))-$C125</f>
        <v>4.1900000000000004</v>
      </c>
      <c r="H125" s="13" cm="1">
        <f t="array" ref="H125">INDEX($C:$C,ROW()+12*_xlfn.NUMBERVALUE(LEFT(H$1)))-$C125</f>
        <v>3.46</v>
      </c>
      <c r="I125" s="13" cm="1">
        <f t="array" ref="I125">INDEX($C:$C,ROW()+12*_xlfn.NUMBERVALUE(LEFT(I$1)))-$C125</f>
        <v>2.2210000000000001</v>
      </c>
      <c r="J125" s="13" cm="1">
        <f t="array" ref="J125">INDEX($C:$C,ROW()+12*_xlfn.NUMBERVALUE(LEFT(J$1)))-$C125</f>
        <v>1.853</v>
      </c>
      <c r="K125" s="13" cm="1">
        <f t="array" ref="K125">INDEX($C:$C,ROW()+12*_xlfn.NUMBERVALUE(LEFT(K$1)))-$C125</f>
        <v>-8.6999999999999994E-2</v>
      </c>
      <c r="L125" s="13" cm="1">
        <f t="array" ref="L125">INDEX($C:$C,ROW()+12*_xlfn.NUMBERVALUE(LEFT(L$1)))-$C125</f>
        <v>-8.6999999999999994E-2</v>
      </c>
    </row>
    <row r="126" spans="1:12" x14ac:dyDescent="0.25">
      <c r="A126" s="1">
        <v>41623</v>
      </c>
      <c r="B126" s="12">
        <v>0.23599999999999999</v>
      </c>
      <c r="C126" s="12">
        <v>0.27200000000000002</v>
      </c>
      <c r="D126" s="12">
        <v>0.29799999999999999</v>
      </c>
      <c r="E126" s="13" cm="1">
        <f t="array" ref="E126">INDEX($C:$C,ROW()+12*_xlfn.NUMBERVALUE(LEFT(E$1)))-$C126</f>
        <v>0.44099999999999995</v>
      </c>
      <c r="F126" s="13" cm="1">
        <f t="array" ref="F126">INDEX($C:$C,ROW()+12*_xlfn.NUMBERVALUE(LEFT(F$1)))-$C126</f>
        <v>3.0209999999999999</v>
      </c>
      <c r="G126" s="13" cm="1">
        <f t="array" ref="G126">INDEX($C:$C,ROW()+12*_xlfn.NUMBERVALUE(LEFT(G$1)))-$C126</f>
        <v>4.5759999999999996</v>
      </c>
      <c r="H126" s="13" cm="1">
        <f t="array" ref="H126">INDEX($C:$C,ROW()+12*_xlfn.NUMBERVALUE(LEFT(H$1)))-$C126</f>
        <v>3.4119999999999999</v>
      </c>
      <c r="I126" s="13" cm="1">
        <f t="array" ref="I126">INDEX($C:$C,ROW()+12*_xlfn.NUMBERVALUE(LEFT(I$1)))-$C126</f>
        <v>2.2009999999999996</v>
      </c>
      <c r="J126" s="13" cm="1">
        <f t="array" ref="J126">INDEX($C:$C,ROW()+12*_xlfn.NUMBERVALUE(LEFT(J$1)))-$C126</f>
        <v>1.901</v>
      </c>
      <c r="K126" s="13" cm="1">
        <f t="array" ref="K126">INDEX($C:$C,ROW()+12*_xlfn.NUMBERVALUE(LEFT(K$1)))-$C126</f>
        <v>-8.7000000000000022E-2</v>
      </c>
      <c r="L126" s="13" cm="1">
        <f t="array" ref="L126">INDEX($C:$C,ROW()+12*_xlfn.NUMBERVALUE(LEFT(L$1)))-$C126</f>
        <v>-8.7000000000000022E-2</v>
      </c>
    </row>
    <row r="127" spans="1:12" x14ac:dyDescent="0.25">
      <c r="A127" s="1">
        <v>41593</v>
      </c>
      <c r="B127" s="12">
        <v>0.217</v>
      </c>
      <c r="C127" s="12">
        <v>0.223</v>
      </c>
      <c r="D127" s="12">
        <v>0.23400000000000001</v>
      </c>
      <c r="E127" s="13" cm="1">
        <f t="array" ref="E127">INDEX($C:$C,ROW()+12*_xlfn.NUMBERVALUE(LEFT(E$1)))-$C127</f>
        <v>0.49299999999999999</v>
      </c>
      <c r="F127" s="13" cm="1">
        <f t="array" ref="F127">INDEX($C:$C,ROW()+12*_xlfn.NUMBERVALUE(LEFT(F$1)))-$C127</f>
        <v>4.0150000000000006</v>
      </c>
      <c r="G127" s="13" cm="1">
        <f t="array" ref="G127">INDEX($C:$C,ROW()+12*_xlfn.NUMBERVALUE(LEFT(G$1)))-$C127</f>
        <v>4.4160000000000004</v>
      </c>
      <c r="H127" s="13" cm="1">
        <f t="array" ref="H127">INDEX($C:$C,ROW()+12*_xlfn.NUMBERVALUE(LEFT(H$1)))-$C127</f>
        <v>3.3740000000000001</v>
      </c>
      <c r="I127" s="13" cm="1">
        <f t="array" ref="I127">INDEX($C:$C,ROW()+12*_xlfn.NUMBERVALUE(LEFT(I$1)))-$C127</f>
        <v>2.1380000000000003</v>
      </c>
      <c r="J127" s="13" cm="1">
        <f t="array" ref="J127">INDEX($C:$C,ROW()+12*_xlfn.NUMBERVALUE(LEFT(J$1)))-$C127</f>
        <v>1.9469999999999998</v>
      </c>
      <c r="K127" s="13" cm="1">
        <f t="array" ref="K127">INDEX($C:$C,ROW()+12*_xlfn.NUMBERVALUE(LEFT(K$1)))-$C127</f>
        <v>-3.1E-2</v>
      </c>
      <c r="L127" s="13" cm="1">
        <f t="array" ref="L127">INDEX($C:$C,ROW()+12*_xlfn.NUMBERVALUE(LEFT(L$1)))-$C127</f>
        <v>-3.1E-2</v>
      </c>
    </row>
    <row r="128" spans="1:12" x14ac:dyDescent="0.25">
      <c r="A128" s="1">
        <v>41562</v>
      </c>
      <c r="B128" s="12">
        <v>0.222</v>
      </c>
      <c r="C128" s="12">
        <v>0.22600000000000001</v>
      </c>
      <c r="D128" s="12">
        <v>0.23</v>
      </c>
      <c r="E128" s="13" cm="1">
        <f t="array" ref="E128">INDEX($C:$C,ROW()+12*_xlfn.NUMBERVALUE(LEFT(E$1)))-$C128</f>
        <v>0.51200000000000001</v>
      </c>
      <c r="F128" s="13" cm="1">
        <f t="array" ref="F128">INDEX($C:$C,ROW()+12*_xlfn.NUMBERVALUE(LEFT(F$1)))-$C128</f>
        <v>4.8870000000000005</v>
      </c>
      <c r="G128" s="13" cm="1">
        <f t="array" ref="G128">INDEX($C:$C,ROW()+12*_xlfn.NUMBERVALUE(LEFT(G$1)))-$C128</f>
        <v>4.4610000000000003</v>
      </c>
      <c r="H128" s="13" cm="1">
        <f t="array" ref="H128">INDEX($C:$C,ROW()+12*_xlfn.NUMBERVALUE(LEFT(H$1)))-$C128</f>
        <v>3.2759999999999998</v>
      </c>
      <c r="I128" s="13" cm="1">
        <f t="array" ref="I128">INDEX($C:$C,ROW()+12*_xlfn.NUMBERVALUE(LEFT(I$1)))-$C128</f>
        <v>1.9710000000000001</v>
      </c>
      <c r="J128" s="13" cm="1">
        <f t="array" ref="J128">INDEX($C:$C,ROW()+12*_xlfn.NUMBERVALUE(LEFT(J$1)))-$C128</f>
        <v>1.9209999999999998</v>
      </c>
      <c r="K128" s="13" cm="1">
        <f t="array" ref="K128">INDEX($C:$C,ROW()+12*_xlfn.NUMBERVALUE(LEFT(K$1)))-$C128</f>
        <v>-1.8000000000000016E-2</v>
      </c>
      <c r="L128" s="13" cm="1">
        <f t="array" ref="L128">INDEX($C:$C,ROW()+12*_xlfn.NUMBERVALUE(LEFT(L$1)))-$C128</f>
        <v>-1.8000000000000016E-2</v>
      </c>
    </row>
    <row r="129" spans="1:12" x14ac:dyDescent="0.25">
      <c r="A129" s="1">
        <v>41532</v>
      </c>
      <c r="B129" s="12">
        <v>0.221</v>
      </c>
      <c r="C129" s="12">
        <v>0.223</v>
      </c>
      <c r="D129" s="12">
        <v>0.22500000000000001</v>
      </c>
      <c r="E129" s="13" cm="1">
        <f t="array" ref="E129">INDEX($C:$C,ROW()+12*_xlfn.NUMBERVALUE(LEFT(E$1)))-$C129</f>
        <v>0.54900000000000004</v>
      </c>
      <c r="F129" s="13" cm="1">
        <f t="array" ref="F129">INDEX($C:$C,ROW()+12*_xlfn.NUMBERVALUE(LEFT(F$1)))-$C129</f>
        <v>4.7960000000000003</v>
      </c>
      <c r="G129" s="13" cm="1">
        <f t="array" ref="G129">INDEX($C:$C,ROW()+12*_xlfn.NUMBERVALUE(LEFT(G$1)))-$C129</f>
        <v>4.5190000000000001</v>
      </c>
      <c r="H129" s="13" cm="1">
        <f t="array" ref="H129">INDEX($C:$C,ROW()+12*_xlfn.NUMBERVALUE(LEFT(H$1)))-$C129</f>
        <v>3.1120000000000001</v>
      </c>
      <c r="I129" s="13" cm="1">
        <f t="array" ref="I129">INDEX($C:$C,ROW()+12*_xlfn.NUMBERVALUE(LEFT(I$1)))-$C129</f>
        <v>1.9159999999999997</v>
      </c>
      <c r="J129" s="13" cm="1">
        <f t="array" ref="J129">INDEX($C:$C,ROW()+12*_xlfn.NUMBERVALUE(LEFT(J$1)))-$C129</f>
        <v>1.8960000000000001</v>
      </c>
      <c r="K129" s="13" cm="1">
        <f t="array" ref="K129">INDEX($C:$C,ROW()+12*_xlfn.NUMBERVALUE(LEFT(K$1)))-$C129</f>
        <v>2.2999999999999993E-2</v>
      </c>
      <c r="L129" s="13" cm="1">
        <f t="array" ref="L129">INDEX($C:$C,ROW()+12*_xlfn.NUMBERVALUE(LEFT(L$1)))-$C129</f>
        <v>2.2999999999999993E-2</v>
      </c>
    </row>
    <row r="130" spans="1:12" x14ac:dyDescent="0.25">
      <c r="A130" s="1">
        <v>41501</v>
      </c>
      <c r="B130" s="12">
        <v>0.224</v>
      </c>
      <c r="C130" s="12">
        <v>0.22600000000000001</v>
      </c>
      <c r="D130" s="12">
        <v>0.22800000000000001</v>
      </c>
      <c r="E130" s="13" cm="1">
        <f t="array" ref="E130">INDEX($C:$C,ROW()+12*_xlfn.NUMBERVALUE(LEFT(E$1)))-$C130</f>
        <v>0.63400000000000001</v>
      </c>
      <c r="F130" s="13" cm="1">
        <f t="array" ref="F130">INDEX($C:$C,ROW()+12*_xlfn.NUMBERVALUE(LEFT(F$1)))-$C130</f>
        <v>4.7389999999999999</v>
      </c>
      <c r="G130" s="13" cm="1">
        <f t="array" ref="G130">INDEX($C:$C,ROW()+12*_xlfn.NUMBERVALUE(LEFT(G$1)))-$C130</f>
        <v>4.3179999999999996</v>
      </c>
      <c r="H130" s="13" cm="1">
        <f t="array" ref="H130">INDEX($C:$C,ROW()+12*_xlfn.NUMBERVALUE(LEFT(H$1)))-$C130</f>
        <v>3</v>
      </c>
      <c r="I130" s="13" cm="1">
        <f t="array" ref="I130">INDEX($C:$C,ROW()+12*_xlfn.NUMBERVALUE(LEFT(I$1)))-$C130</f>
        <v>1.9060000000000001</v>
      </c>
      <c r="J130" s="13" cm="1">
        <f t="array" ref="J130">INDEX($C:$C,ROW()+12*_xlfn.NUMBERVALUE(LEFT(J$1)))-$C130</f>
        <v>1.8879999999999999</v>
      </c>
      <c r="K130" s="13" cm="1">
        <f t="array" ref="K130">INDEX($C:$C,ROW()+12*_xlfn.NUMBERVALUE(LEFT(K$1)))-$C130</f>
        <v>0.10600000000000001</v>
      </c>
      <c r="L130" s="13" cm="1">
        <f t="array" ref="L130">INDEX($C:$C,ROW()+12*_xlfn.NUMBERVALUE(LEFT(L$1)))-$C130</f>
        <v>0.10600000000000001</v>
      </c>
    </row>
    <row r="131" spans="1:12" x14ac:dyDescent="0.25">
      <c r="A131" s="1">
        <v>41470</v>
      </c>
      <c r="B131" s="12">
        <v>0.217</v>
      </c>
      <c r="C131" s="12">
        <v>0.221</v>
      </c>
      <c r="D131" s="12">
        <v>0.22800000000000001</v>
      </c>
      <c r="E131" s="13" cm="1">
        <f t="array" ref="E131">INDEX($C:$C,ROW()+12*_xlfn.NUMBERVALUE(LEFT(E$1)))-$C131</f>
        <v>0.754</v>
      </c>
      <c r="F131" s="13" cm="1">
        <f t="array" ref="F131">INDEX($C:$C,ROW()+12*_xlfn.NUMBERVALUE(LEFT(F$1)))-$C131</f>
        <v>4.74</v>
      </c>
      <c r="G131" s="13" cm="1">
        <f t="array" ref="G131">INDEX($C:$C,ROW()+12*_xlfn.NUMBERVALUE(LEFT(G$1)))-$C131</f>
        <v>3.9950000000000001</v>
      </c>
      <c r="H131" s="13" cm="1">
        <f t="array" ref="H131">INDEX($C:$C,ROW()+12*_xlfn.NUMBERVALUE(LEFT(H$1)))-$C131</f>
        <v>2.8809999999999998</v>
      </c>
      <c r="I131" s="13" cm="1">
        <f t="array" ref="I131">INDEX($C:$C,ROW()+12*_xlfn.NUMBERVALUE(LEFT(I$1)))-$C131</f>
        <v>1.8980000000000001</v>
      </c>
      <c r="J131" s="13" cm="1">
        <f t="array" ref="J131">INDEX($C:$C,ROW()+12*_xlfn.NUMBERVALUE(LEFT(J$1)))-$C131</f>
        <v>1.895</v>
      </c>
      <c r="K131" s="13" cm="1">
        <f t="array" ref="K131">INDEX($C:$C,ROW()+12*_xlfn.NUMBERVALUE(LEFT(K$1)))-$C131</f>
        <v>0.27600000000000002</v>
      </c>
      <c r="L131" s="13" cm="1">
        <f t="array" ref="L131">INDEX($C:$C,ROW()+12*_xlfn.NUMBERVALUE(LEFT(L$1)))-$C131</f>
        <v>0.27600000000000002</v>
      </c>
    </row>
    <row r="132" spans="1:12" x14ac:dyDescent="0.25">
      <c r="A132" s="1">
        <v>41440</v>
      </c>
      <c r="B132" s="12">
        <v>0.2</v>
      </c>
      <c r="C132" s="12">
        <v>0.21</v>
      </c>
      <c r="D132" s="12">
        <v>0.22500000000000001</v>
      </c>
      <c r="E132" s="13" cm="1">
        <f t="array" ref="E132">INDEX($C:$C,ROW()+12*_xlfn.NUMBERVALUE(LEFT(E$1)))-$C132</f>
        <v>1.0130000000000001</v>
      </c>
      <c r="F132" s="13" cm="1">
        <f t="array" ref="F132">INDEX($C:$C,ROW()+12*_xlfn.NUMBERVALUE(LEFT(F$1)))-$C132</f>
        <v>4.7309999999999999</v>
      </c>
      <c r="G132" s="13" cm="1">
        <f t="array" ref="G132">INDEX($C:$C,ROW()+12*_xlfn.NUMBERVALUE(LEFT(G$1)))-$C132</f>
        <v>3.9379999999999997</v>
      </c>
      <c r="H132" s="13" cm="1">
        <f t="array" ref="H132">INDEX($C:$C,ROW()+12*_xlfn.NUMBERVALUE(LEFT(H$1)))-$C132</f>
        <v>2.7760000000000002</v>
      </c>
      <c r="I132" s="13" cm="1">
        <f t="array" ref="I132">INDEX($C:$C,ROW()+12*_xlfn.NUMBERVALUE(LEFT(I$1)))-$C132</f>
        <v>1.9010000000000002</v>
      </c>
      <c r="J132" s="13" cm="1">
        <f t="array" ref="J132">INDEX($C:$C,ROW()+12*_xlfn.NUMBERVALUE(LEFT(J$1)))-$C132</f>
        <v>1.903</v>
      </c>
      <c r="K132" s="13" cm="1">
        <f t="array" ref="K132">INDEX($C:$C,ROW()+12*_xlfn.NUMBERVALUE(LEFT(K$1)))-$C132</f>
        <v>0.44900000000000007</v>
      </c>
      <c r="L132" s="13" cm="1">
        <f t="array" ref="L132">INDEX($C:$C,ROW()+12*_xlfn.NUMBERVALUE(LEFT(L$1)))-$C132</f>
        <v>0.44900000000000007</v>
      </c>
    </row>
    <row r="133" spans="1:12" x14ac:dyDescent="0.25">
      <c r="A133" s="1">
        <v>41409</v>
      </c>
      <c r="B133" s="12">
        <v>0.19800000000000001</v>
      </c>
      <c r="C133" s="12">
        <v>0.20100000000000001</v>
      </c>
      <c r="D133" s="12">
        <v>0.20699999999999999</v>
      </c>
      <c r="E133" s="13" cm="1">
        <f t="array" ref="E133">INDEX($C:$C,ROW()+12*_xlfn.NUMBERVALUE(LEFT(E$1)))-$C133</f>
        <v>1.081</v>
      </c>
      <c r="F133" s="13" cm="1">
        <f t="array" ref="F133">INDEX($C:$C,ROW()+12*_xlfn.NUMBERVALUE(LEFT(F$1)))-$C133</f>
        <v>4.6560000000000006</v>
      </c>
      <c r="G133" s="13" cm="1">
        <f t="array" ref="G133">INDEX($C:$C,ROW()+12*_xlfn.NUMBERVALUE(LEFT(G$1)))-$C133</f>
        <v>3.8699999999999997</v>
      </c>
      <c r="H133" s="13" cm="1">
        <f t="array" ref="H133">INDEX($C:$C,ROW()+12*_xlfn.NUMBERVALUE(LEFT(H$1)))-$C133</f>
        <v>2.6879999999999997</v>
      </c>
      <c r="I133" s="13" cm="1">
        <f t="array" ref="I133">INDEX($C:$C,ROW()+12*_xlfn.NUMBERVALUE(LEFT(I$1)))-$C133</f>
        <v>1.9249999999999998</v>
      </c>
      <c r="J133" s="13" cm="1">
        <f t="array" ref="J133">INDEX($C:$C,ROW()+12*_xlfn.NUMBERVALUE(LEFT(J$1)))-$C133</f>
        <v>1.8849999999999998</v>
      </c>
      <c r="K133" s="13" cm="1">
        <f t="array" ref="K133">INDEX($C:$C,ROW()+12*_xlfn.NUMBERVALUE(LEFT(K$1)))-$C133</f>
        <v>0.48400000000000004</v>
      </c>
      <c r="L133" s="13" cm="1">
        <f t="array" ref="L133">INDEX($C:$C,ROW()+12*_xlfn.NUMBERVALUE(LEFT(L$1)))-$C133</f>
        <v>0.48400000000000004</v>
      </c>
    </row>
    <row r="134" spans="1:12" x14ac:dyDescent="0.25">
      <c r="A134" s="1">
        <v>41379</v>
      </c>
      <c r="B134" s="12">
        <v>0.20599999999999999</v>
      </c>
      <c r="C134" s="12">
        <v>0.20899999999999999</v>
      </c>
      <c r="D134" s="12">
        <v>0.21099999999999999</v>
      </c>
      <c r="E134" s="13" cm="1">
        <f t="array" ref="E134">INDEX($C:$C,ROW()+12*_xlfn.NUMBERVALUE(LEFT(E$1)))-$C134</f>
        <v>1.2129999999999999</v>
      </c>
      <c r="F134" s="13" cm="1">
        <f t="array" ref="F134">INDEX($C:$C,ROW()+12*_xlfn.NUMBERVALUE(LEFT(F$1)))-$C134</f>
        <v>4.5750000000000002</v>
      </c>
      <c r="G134" s="13" cm="1">
        <f t="array" ref="G134">INDEX($C:$C,ROW()+12*_xlfn.NUMBERVALUE(LEFT(G$1)))-$C134</f>
        <v>3.766</v>
      </c>
      <c r="H134" s="13" cm="1">
        <f t="array" ref="H134">INDEX($C:$C,ROW()+12*_xlfn.NUMBERVALUE(LEFT(H$1)))-$C134</f>
        <v>2.585</v>
      </c>
      <c r="I134" s="13" cm="1">
        <f t="array" ref="I134">INDEX($C:$C,ROW()+12*_xlfn.NUMBERVALUE(LEFT(I$1)))-$C134</f>
        <v>1.9279999999999999</v>
      </c>
      <c r="J134" s="13" cm="1">
        <f t="array" ref="J134">INDEX($C:$C,ROW()+12*_xlfn.NUMBERVALUE(LEFT(J$1)))-$C134</f>
        <v>1.8399999999999999</v>
      </c>
      <c r="K134" s="13" cm="1">
        <f t="array" ref="K134">INDEX($C:$C,ROW()+12*_xlfn.NUMBERVALUE(LEFT(K$1)))-$C134</f>
        <v>0.53500000000000003</v>
      </c>
      <c r="L134" s="13" cm="1">
        <f t="array" ref="L134">INDEX($C:$C,ROW()+12*_xlfn.NUMBERVALUE(LEFT(L$1)))-$C134</f>
        <v>0.53500000000000003</v>
      </c>
    </row>
    <row r="135" spans="1:12" x14ac:dyDescent="0.25">
      <c r="A135" s="1">
        <v>41348</v>
      </c>
      <c r="B135" s="12">
        <v>0.2</v>
      </c>
      <c r="C135" s="12">
        <v>0.20599999999999999</v>
      </c>
      <c r="D135" s="12">
        <v>0.215</v>
      </c>
      <c r="E135" s="13" cm="1">
        <f t="array" ref="E135">INDEX($C:$C,ROW()+12*_xlfn.NUMBERVALUE(LEFT(E$1)))-$C135</f>
        <v>1.429</v>
      </c>
      <c r="F135" s="13" cm="1">
        <f t="array" ref="F135">INDEX($C:$C,ROW()+12*_xlfn.NUMBERVALUE(LEFT(F$1)))-$C135</f>
        <v>4.3899999999999997</v>
      </c>
      <c r="G135" s="13" cm="1">
        <f t="array" ref="G135">INDEX($C:$C,ROW()+12*_xlfn.NUMBERVALUE(LEFT(G$1)))-$C135</f>
        <v>3.6850000000000001</v>
      </c>
      <c r="H135" s="13" cm="1">
        <f t="array" ref="H135">INDEX($C:$C,ROW()+12*_xlfn.NUMBERVALUE(LEFT(H$1)))-$C135</f>
        <v>2.5169999999999999</v>
      </c>
      <c r="I135" s="13" cm="1">
        <f t="array" ref="I135">INDEX($C:$C,ROW()+12*_xlfn.NUMBERVALUE(LEFT(I$1)))-$C135</f>
        <v>1.931</v>
      </c>
      <c r="J135" s="13" cm="1">
        <f t="array" ref="J135">INDEX($C:$C,ROW()+12*_xlfn.NUMBERVALUE(LEFT(J$1)))-$C135</f>
        <v>1.823</v>
      </c>
      <c r="K135" s="13" cm="1">
        <f t="array" ref="K135">INDEX($C:$C,ROW()+12*_xlfn.NUMBERVALUE(LEFT(K$1)))-$C135</f>
        <v>0.65200000000000002</v>
      </c>
      <c r="L135" s="13" cm="1">
        <f t="array" ref="L135">INDEX($C:$C,ROW()+12*_xlfn.NUMBERVALUE(LEFT(L$1)))-$C135</f>
        <v>0.65200000000000002</v>
      </c>
    </row>
    <row r="136" spans="1:12" x14ac:dyDescent="0.25">
      <c r="A136" s="1">
        <v>41320</v>
      </c>
      <c r="B136" s="12">
        <v>0.20899999999999999</v>
      </c>
      <c r="C136" s="12">
        <v>0.223</v>
      </c>
      <c r="D136" s="12">
        <v>0.23400000000000001</v>
      </c>
      <c r="E136" s="13" cm="1">
        <f t="array" ref="E136">INDEX($C:$C,ROW()+12*_xlfn.NUMBERVALUE(LEFT(E$1)))-$C136</f>
        <v>1.72</v>
      </c>
      <c r="F136" s="13" cm="1">
        <f t="array" ref="F136">INDEX($C:$C,ROW()+12*_xlfn.NUMBERVALUE(LEFT(F$1)))-$C136</f>
        <v>4.1390000000000002</v>
      </c>
      <c r="G136" s="13" cm="1">
        <f t="array" ref="G136">INDEX($C:$C,ROW()+12*_xlfn.NUMBERVALUE(LEFT(G$1)))-$C136</f>
        <v>3.5950000000000002</v>
      </c>
      <c r="H136" s="13" cm="1">
        <f t="array" ref="H136">INDEX($C:$C,ROW()+12*_xlfn.NUMBERVALUE(LEFT(H$1)))-$C136</f>
        <v>2.3770000000000002</v>
      </c>
      <c r="I136" s="13" cm="1">
        <f t="array" ref="I136">INDEX($C:$C,ROW()+12*_xlfn.NUMBERVALUE(LEFT(I$1)))-$C136</f>
        <v>1.9149999999999998</v>
      </c>
      <c r="J136" s="13" cm="1">
        <f t="array" ref="J136">INDEX($C:$C,ROW()+12*_xlfn.NUMBERVALUE(LEFT(J$1)))-$C136</f>
        <v>1.8480000000000001</v>
      </c>
      <c r="K136" s="13" cm="1">
        <f t="array" ref="K136">INDEX($C:$C,ROW()+12*_xlfn.NUMBERVALUE(LEFT(K$1)))-$C136</f>
        <v>0.82500000000000007</v>
      </c>
      <c r="L136" s="13" cm="1">
        <f t="array" ref="L136">INDEX($C:$C,ROW()+12*_xlfn.NUMBERVALUE(LEFT(L$1)))-$C136</f>
        <v>0.82500000000000007</v>
      </c>
    </row>
    <row r="137" spans="1:12" x14ac:dyDescent="0.25">
      <c r="A137" s="1">
        <v>41289</v>
      </c>
      <c r="B137" s="12">
        <v>0.188</v>
      </c>
      <c r="C137" s="12">
        <v>0.20499999999999999</v>
      </c>
      <c r="D137" s="12">
        <v>0.23200000000000001</v>
      </c>
      <c r="E137" s="13" cm="1">
        <f t="array" ref="E137">INDEX($C:$C,ROW()+12*_xlfn.NUMBERVALUE(LEFT(E$1)))-$C137</f>
        <v>2.2519999999999998</v>
      </c>
      <c r="F137" s="13" cm="1">
        <f t="array" ref="F137">INDEX($C:$C,ROW()+12*_xlfn.NUMBERVALUE(LEFT(F$1)))-$C137</f>
        <v>4.2770000000000001</v>
      </c>
      <c r="G137" s="13" cm="1">
        <f t="array" ref="G137">INDEX($C:$C,ROW()+12*_xlfn.NUMBERVALUE(LEFT(G$1)))-$C137</f>
        <v>3.5469999999999997</v>
      </c>
      <c r="H137" s="13" cm="1">
        <f t="array" ref="H137">INDEX($C:$C,ROW()+12*_xlfn.NUMBERVALUE(LEFT(H$1)))-$C137</f>
        <v>2.3079999999999998</v>
      </c>
      <c r="I137" s="13" cm="1">
        <f t="array" ref="I137">INDEX($C:$C,ROW()+12*_xlfn.NUMBERVALUE(LEFT(I$1)))-$C137</f>
        <v>1.94</v>
      </c>
      <c r="J137" s="13" cm="1">
        <f t="array" ref="J137">INDEX($C:$C,ROW()+12*_xlfn.NUMBERVALUE(LEFT(J$1)))-$C137</f>
        <v>1.8839999999999999</v>
      </c>
      <c r="K137" s="13" cm="1">
        <f t="array" ref="K137">INDEX($C:$C,ROW()+12*_xlfn.NUMBERVALUE(LEFT(K$1)))-$C137</f>
        <v>1.0169999999999999</v>
      </c>
      <c r="L137" s="13" cm="1">
        <f t="array" ref="L137">INDEX($C:$C,ROW()+12*_xlfn.NUMBERVALUE(LEFT(L$1)))-$C137</f>
        <v>1.0169999999999999</v>
      </c>
    </row>
    <row r="138" spans="1:12" x14ac:dyDescent="0.25">
      <c r="A138" s="1">
        <v>41258</v>
      </c>
      <c r="B138" s="12">
        <v>0.18099999999999999</v>
      </c>
      <c r="C138" s="12">
        <v>0.185</v>
      </c>
      <c r="D138" s="12">
        <v>0.191</v>
      </c>
      <c r="E138" s="13" cm="1">
        <f t="array" ref="E138">INDEX($C:$C,ROW()+12*_xlfn.NUMBERVALUE(LEFT(E$1)))-$C138</f>
        <v>3.1080000000000001</v>
      </c>
      <c r="F138" s="13" cm="1">
        <f t="array" ref="F138">INDEX($C:$C,ROW()+12*_xlfn.NUMBERVALUE(LEFT(F$1)))-$C138</f>
        <v>4.6630000000000003</v>
      </c>
      <c r="G138" s="13" cm="1">
        <f t="array" ref="G138">INDEX($C:$C,ROW()+12*_xlfn.NUMBERVALUE(LEFT(G$1)))-$C138</f>
        <v>3.4990000000000001</v>
      </c>
      <c r="H138" s="13" cm="1">
        <f t="array" ref="H138">INDEX($C:$C,ROW()+12*_xlfn.NUMBERVALUE(LEFT(H$1)))-$C138</f>
        <v>2.2879999999999998</v>
      </c>
      <c r="I138" s="13" cm="1">
        <f t="array" ref="I138">INDEX($C:$C,ROW()+12*_xlfn.NUMBERVALUE(LEFT(I$1)))-$C138</f>
        <v>1.988</v>
      </c>
      <c r="J138" s="13" cm="1">
        <f t="array" ref="J138">INDEX($C:$C,ROW()+12*_xlfn.NUMBERVALUE(LEFT(J$1)))-$C138</f>
        <v>1.964</v>
      </c>
      <c r="K138" s="13" cm="1">
        <f t="array" ref="K138">INDEX($C:$C,ROW()+12*_xlfn.NUMBERVALUE(LEFT(K$1)))-$C138</f>
        <v>1.2409999999999999</v>
      </c>
      <c r="L138" s="13" cm="1">
        <f t="array" ref="L138">INDEX($C:$C,ROW()+12*_xlfn.NUMBERVALUE(LEFT(L$1)))-$C138</f>
        <v>1.2409999999999999</v>
      </c>
    </row>
    <row r="139" spans="1:12" x14ac:dyDescent="0.25">
      <c r="A139" s="1">
        <v>41228</v>
      </c>
      <c r="B139" s="12">
        <v>0.188</v>
      </c>
      <c r="C139" s="12">
        <v>0.192</v>
      </c>
      <c r="D139" s="12">
        <v>0.19700000000000001</v>
      </c>
      <c r="E139" s="13" cm="1">
        <f t="array" ref="E139">INDEX($C:$C,ROW()+12*_xlfn.NUMBERVALUE(LEFT(E$1)))-$C139</f>
        <v>4.0460000000000003</v>
      </c>
      <c r="F139" s="13" cm="1">
        <f t="array" ref="F139">INDEX($C:$C,ROW()+12*_xlfn.NUMBERVALUE(LEFT(F$1)))-$C139</f>
        <v>4.4470000000000001</v>
      </c>
      <c r="G139" s="13" cm="1">
        <f t="array" ref="G139">INDEX($C:$C,ROW()+12*_xlfn.NUMBERVALUE(LEFT(G$1)))-$C139</f>
        <v>3.4049999999999998</v>
      </c>
      <c r="H139" s="13" cm="1">
        <f t="array" ref="H139">INDEX($C:$C,ROW()+12*_xlfn.NUMBERVALUE(LEFT(H$1)))-$C139</f>
        <v>2.169</v>
      </c>
      <c r="I139" s="13" cm="1">
        <f t="array" ref="I139">INDEX($C:$C,ROW()+12*_xlfn.NUMBERVALUE(LEFT(I$1)))-$C139</f>
        <v>1.978</v>
      </c>
      <c r="J139" s="13" cm="1">
        <f t="array" ref="J139">INDEX($C:$C,ROW()+12*_xlfn.NUMBERVALUE(LEFT(J$1)))-$C139</f>
        <v>1.9669999999999999</v>
      </c>
      <c r="K139" s="13" cm="1">
        <f t="array" ref="K139">INDEX($C:$C,ROW()+12*_xlfn.NUMBERVALUE(LEFT(K$1)))-$C139</f>
        <v>1.2930000000000001</v>
      </c>
      <c r="L139" s="13" cm="1">
        <f t="array" ref="L139">INDEX($C:$C,ROW()+12*_xlfn.NUMBERVALUE(LEFT(L$1)))-$C139</f>
        <v>1.2930000000000001</v>
      </c>
    </row>
    <row r="140" spans="1:12" x14ac:dyDescent="0.25">
      <c r="A140" s="1">
        <v>41197</v>
      </c>
      <c r="B140" s="12">
        <v>0.19600000000000001</v>
      </c>
      <c r="C140" s="12">
        <v>0.20799999999999999</v>
      </c>
      <c r="D140" s="12">
        <v>0.223</v>
      </c>
      <c r="E140" s="13" cm="1">
        <f t="array" ref="E140">INDEX($C:$C,ROW()+12*_xlfn.NUMBERVALUE(LEFT(E$1)))-$C140</f>
        <v>4.9050000000000002</v>
      </c>
      <c r="F140" s="13" cm="1">
        <f t="array" ref="F140">INDEX($C:$C,ROW()+12*_xlfn.NUMBERVALUE(LEFT(F$1)))-$C140</f>
        <v>4.4790000000000001</v>
      </c>
      <c r="G140" s="13" cm="1">
        <f t="array" ref="G140">INDEX($C:$C,ROW()+12*_xlfn.NUMBERVALUE(LEFT(G$1)))-$C140</f>
        <v>3.2939999999999996</v>
      </c>
      <c r="H140" s="13" cm="1">
        <f t="array" ref="H140">INDEX($C:$C,ROW()+12*_xlfn.NUMBERVALUE(LEFT(H$1)))-$C140</f>
        <v>1.9890000000000001</v>
      </c>
      <c r="I140" s="13" cm="1">
        <f t="array" ref="I140">INDEX($C:$C,ROW()+12*_xlfn.NUMBERVALUE(LEFT(I$1)))-$C140</f>
        <v>1.9389999999999998</v>
      </c>
      <c r="J140" s="13" cm="1">
        <f t="array" ref="J140">INDEX($C:$C,ROW()+12*_xlfn.NUMBERVALUE(LEFT(J$1)))-$C140</f>
        <v>1.9360000000000002</v>
      </c>
      <c r="K140" s="13" cm="1">
        <f t="array" ref="K140">INDEX($C:$C,ROW()+12*_xlfn.NUMBERVALUE(LEFT(K$1)))-$C140</f>
        <v>1.3680000000000001</v>
      </c>
      <c r="L140" s="13" cm="1">
        <f t="array" ref="L140">INDEX($C:$C,ROW()+12*_xlfn.NUMBERVALUE(LEFT(L$1)))-$C140</f>
        <v>1.3680000000000001</v>
      </c>
    </row>
    <row r="141" spans="1:12" x14ac:dyDescent="0.25">
      <c r="A141" s="1">
        <v>41167</v>
      </c>
      <c r="B141" s="12">
        <v>0.22</v>
      </c>
      <c r="C141" s="12">
        <v>0.246</v>
      </c>
      <c r="D141" s="12">
        <v>0.27600000000000002</v>
      </c>
      <c r="E141" s="13" cm="1">
        <f t="array" ref="E141">INDEX($C:$C,ROW()+12*_xlfn.NUMBERVALUE(LEFT(E$1)))-$C141</f>
        <v>4.7729999999999997</v>
      </c>
      <c r="F141" s="13" cm="1">
        <f t="array" ref="F141">INDEX($C:$C,ROW()+12*_xlfn.NUMBERVALUE(LEFT(F$1)))-$C141</f>
        <v>4.4960000000000004</v>
      </c>
      <c r="G141" s="13" cm="1">
        <f t="array" ref="G141">INDEX($C:$C,ROW()+12*_xlfn.NUMBERVALUE(LEFT(G$1)))-$C141</f>
        <v>3.089</v>
      </c>
      <c r="H141" s="13" cm="1">
        <f t="array" ref="H141">INDEX($C:$C,ROW()+12*_xlfn.NUMBERVALUE(LEFT(H$1)))-$C141</f>
        <v>1.8929999999999998</v>
      </c>
      <c r="I141" s="13" cm="1">
        <f t="array" ref="I141">INDEX($C:$C,ROW()+12*_xlfn.NUMBERVALUE(LEFT(I$1)))-$C141</f>
        <v>1.8730000000000002</v>
      </c>
      <c r="J141" s="13" cm="1">
        <f t="array" ref="J141">INDEX($C:$C,ROW()+12*_xlfn.NUMBERVALUE(LEFT(J$1)))-$C141</f>
        <v>1.9009999999999998</v>
      </c>
      <c r="K141" s="13" cm="1">
        <f t="array" ref="K141">INDEX($C:$C,ROW()+12*_xlfn.NUMBERVALUE(LEFT(K$1)))-$C141</f>
        <v>1.29</v>
      </c>
      <c r="L141" s="13" cm="1">
        <f t="array" ref="L141">INDEX($C:$C,ROW()+12*_xlfn.NUMBERVALUE(LEFT(L$1)))-$C141</f>
        <v>1.29</v>
      </c>
    </row>
    <row r="142" spans="1:12" x14ac:dyDescent="0.25">
      <c r="A142" s="1">
        <v>41136</v>
      </c>
      <c r="B142" s="12">
        <v>0.27800000000000002</v>
      </c>
      <c r="C142" s="12">
        <v>0.33200000000000002</v>
      </c>
      <c r="D142" s="12">
        <v>0.38100000000000001</v>
      </c>
      <c r="E142" s="13" cm="1">
        <f t="array" ref="E142">INDEX($C:$C,ROW()+12*_xlfn.NUMBERVALUE(LEFT(E$1)))-$C142</f>
        <v>4.633</v>
      </c>
      <c r="F142" s="13" cm="1">
        <f t="array" ref="F142">INDEX($C:$C,ROW()+12*_xlfn.NUMBERVALUE(LEFT(F$1)))-$C142</f>
        <v>4.2119999999999997</v>
      </c>
      <c r="G142" s="13" cm="1">
        <f t="array" ref="G142">INDEX($C:$C,ROW()+12*_xlfn.NUMBERVALUE(LEFT(G$1)))-$C142</f>
        <v>2.8940000000000001</v>
      </c>
      <c r="H142" s="13" cm="1">
        <f t="array" ref="H142">INDEX($C:$C,ROW()+12*_xlfn.NUMBERVALUE(LEFT(H$1)))-$C142</f>
        <v>1.8</v>
      </c>
      <c r="I142" s="13" cm="1">
        <f t="array" ref="I142">INDEX($C:$C,ROW()+12*_xlfn.NUMBERVALUE(LEFT(I$1)))-$C142</f>
        <v>1.7819999999999998</v>
      </c>
      <c r="J142" s="13" cm="1">
        <f t="array" ref="J142">INDEX($C:$C,ROW()+12*_xlfn.NUMBERVALUE(LEFT(J$1)))-$C142</f>
        <v>1.8080000000000001</v>
      </c>
      <c r="K142" s="13" cm="1">
        <f t="array" ref="K142">INDEX($C:$C,ROW()+12*_xlfn.NUMBERVALUE(LEFT(K$1)))-$C142</f>
        <v>1.22</v>
      </c>
      <c r="L142" s="13" cm="1">
        <f t="array" ref="L142">INDEX($C:$C,ROW()+12*_xlfn.NUMBERVALUE(LEFT(L$1)))-$C142</f>
        <v>1.22</v>
      </c>
    </row>
    <row r="143" spans="1:12" x14ac:dyDescent="0.25">
      <c r="A143" s="1">
        <v>41105</v>
      </c>
      <c r="B143" s="12">
        <v>0.38900000000000001</v>
      </c>
      <c r="C143" s="12">
        <v>0.497</v>
      </c>
      <c r="D143" s="12">
        <v>0.65200000000000002</v>
      </c>
      <c r="E143" s="13" cm="1">
        <f t="array" ref="E143">INDEX($C:$C,ROW()+12*_xlfn.NUMBERVALUE(LEFT(E$1)))-$C143</f>
        <v>4.4640000000000004</v>
      </c>
      <c r="F143" s="13" cm="1">
        <f t="array" ref="F143">INDEX($C:$C,ROW()+12*_xlfn.NUMBERVALUE(LEFT(F$1)))-$C143</f>
        <v>3.7190000000000003</v>
      </c>
      <c r="G143" s="13" cm="1">
        <f t="array" ref="G143">INDEX($C:$C,ROW()+12*_xlfn.NUMBERVALUE(LEFT(G$1)))-$C143</f>
        <v>2.605</v>
      </c>
      <c r="H143" s="13" cm="1">
        <f t="array" ref="H143">INDEX($C:$C,ROW()+12*_xlfn.NUMBERVALUE(LEFT(H$1)))-$C143</f>
        <v>1.6220000000000003</v>
      </c>
      <c r="I143" s="13" cm="1">
        <f t="array" ref="I143">INDEX($C:$C,ROW()+12*_xlfn.NUMBERVALUE(LEFT(I$1)))-$C143</f>
        <v>1.6190000000000002</v>
      </c>
      <c r="J143" s="13" cm="1">
        <f t="array" ref="J143">INDEX($C:$C,ROW()+12*_xlfn.NUMBERVALUE(LEFT(J$1)))-$C143</f>
        <v>1.633</v>
      </c>
      <c r="K143" s="13" cm="1">
        <f t="array" ref="K143">INDEX($C:$C,ROW()+12*_xlfn.NUMBERVALUE(LEFT(K$1)))-$C143</f>
        <v>1.101</v>
      </c>
      <c r="L143" s="13" cm="1">
        <f t="array" ref="L143">INDEX($C:$C,ROW()+12*_xlfn.NUMBERVALUE(LEFT(L$1)))-$C143</f>
        <v>1.101</v>
      </c>
    </row>
    <row r="144" spans="1:12" x14ac:dyDescent="0.25">
      <c r="A144" s="1">
        <v>41075</v>
      </c>
      <c r="B144" s="12">
        <v>0.65200000000000002</v>
      </c>
      <c r="C144" s="12">
        <v>0.65900000000000003</v>
      </c>
      <c r="D144" s="12">
        <v>0.66500000000000004</v>
      </c>
      <c r="E144" s="13" cm="1">
        <f t="array" ref="E144">INDEX($C:$C,ROW()+12*_xlfn.NUMBERVALUE(LEFT(E$1)))-$C144</f>
        <v>4.282</v>
      </c>
      <c r="F144" s="13" cm="1">
        <f t="array" ref="F144">INDEX($C:$C,ROW()+12*_xlfn.NUMBERVALUE(LEFT(F$1)))-$C144</f>
        <v>3.4889999999999999</v>
      </c>
      <c r="G144" s="13" cm="1">
        <f t="array" ref="G144">INDEX($C:$C,ROW()+12*_xlfn.NUMBERVALUE(LEFT(G$1)))-$C144</f>
        <v>2.327</v>
      </c>
      <c r="H144" s="13" cm="1">
        <f t="array" ref="H144">INDEX($C:$C,ROW()+12*_xlfn.NUMBERVALUE(LEFT(H$1)))-$C144</f>
        <v>1.4520000000000002</v>
      </c>
      <c r="I144" s="13" cm="1">
        <f t="array" ref="I144">INDEX($C:$C,ROW()+12*_xlfn.NUMBERVALUE(LEFT(I$1)))-$C144</f>
        <v>1.454</v>
      </c>
      <c r="J144" s="13" cm="1">
        <f t="array" ref="J144">INDEX($C:$C,ROW()+12*_xlfn.NUMBERVALUE(LEFT(J$1)))-$C144</f>
        <v>1.4930000000000001</v>
      </c>
      <c r="K144" s="13" cm="1">
        <f t="array" ref="K144">INDEX($C:$C,ROW()+12*_xlfn.NUMBERVALUE(LEFT(K$1)))-$C144</f>
        <v>0.83000000000000007</v>
      </c>
      <c r="L144" s="13" cm="1">
        <f t="array" ref="L144">INDEX($C:$C,ROW()+12*_xlfn.NUMBERVALUE(LEFT(L$1)))-$C144</f>
        <v>0.83000000000000007</v>
      </c>
    </row>
    <row r="145" spans="1:12" x14ac:dyDescent="0.25">
      <c r="A145" s="1">
        <v>41044</v>
      </c>
      <c r="B145" s="12">
        <v>0.66800000000000004</v>
      </c>
      <c r="C145" s="12">
        <v>0.68500000000000005</v>
      </c>
      <c r="D145" s="12">
        <v>0.70399999999999996</v>
      </c>
      <c r="E145" s="13" cm="1">
        <f t="array" ref="E145">INDEX($C:$C,ROW()+12*_xlfn.NUMBERVALUE(LEFT(E$1)))-$C145</f>
        <v>4.1720000000000006</v>
      </c>
      <c r="F145" s="13" cm="1">
        <f t="array" ref="F145">INDEX($C:$C,ROW()+12*_xlfn.NUMBERVALUE(LEFT(F$1)))-$C145</f>
        <v>3.3859999999999997</v>
      </c>
      <c r="G145" s="13" cm="1">
        <f t="array" ref="G145">INDEX($C:$C,ROW()+12*_xlfn.NUMBERVALUE(LEFT(G$1)))-$C145</f>
        <v>2.2039999999999997</v>
      </c>
      <c r="H145" s="13" cm="1">
        <f t="array" ref="H145">INDEX($C:$C,ROW()+12*_xlfn.NUMBERVALUE(LEFT(H$1)))-$C145</f>
        <v>1.4409999999999998</v>
      </c>
      <c r="I145" s="13" cm="1">
        <f t="array" ref="I145">INDEX($C:$C,ROW()+12*_xlfn.NUMBERVALUE(LEFT(I$1)))-$C145</f>
        <v>1.4009999999999998</v>
      </c>
      <c r="J145" s="13" cm="1">
        <f t="array" ref="J145">INDEX($C:$C,ROW()+12*_xlfn.NUMBERVALUE(LEFT(J$1)))-$C145</f>
        <v>1.7159999999999997</v>
      </c>
      <c r="K145" s="13" cm="1">
        <f t="array" ref="K145">INDEX($C:$C,ROW()+12*_xlfn.NUMBERVALUE(LEFT(K$1)))-$C145</f>
        <v>0.74</v>
      </c>
      <c r="L145" s="13" cm="1">
        <f t="array" ref="L145">INDEX($C:$C,ROW()+12*_xlfn.NUMBERVALUE(LEFT(L$1)))-$C145</f>
        <v>0.74</v>
      </c>
    </row>
    <row r="146" spans="1:12" x14ac:dyDescent="0.25">
      <c r="A146" s="1">
        <v>41014</v>
      </c>
      <c r="B146" s="12">
        <v>0.70799999999999996</v>
      </c>
      <c r="C146" s="12">
        <v>0.74399999999999999</v>
      </c>
      <c r="D146" s="12">
        <v>0.77100000000000002</v>
      </c>
      <c r="E146" s="13" cm="1">
        <f t="array" ref="E146">INDEX($C:$C,ROW()+12*_xlfn.NUMBERVALUE(LEFT(E$1)))-$C146</f>
        <v>4.04</v>
      </c>
      <c r="F146" s="13" cm="1">
        <f t="array" ref="F146">INDEX($C:$C,ROW()+12*_xlfn.NUMBERVALUE(LEFT(F$1)))-$C146</f>
        <v>3.2309999999999999</v>
      </c>
      <c r="G146" s="13" cm="1">
        <f t="array" ref="G146">INDEX($C:$C,ROW()+12*_xlfn.NUMBERVALUE(LEFT(G$1)))-$C146</f>
        <v>2.0499999999999998</v>
      </c>
      <c r="H146" s="13" cm="1">
        <f t="array" ref="H146">INDEX($C:$C,ROW()+12*_xlfn.NUMBERVALUE(LEFT(H$1)))-$C146</f>
        <v>1.393</v>
      </c>
      <c r="I146" s="13" cm="1">
        <f t="array" ref="I146">INDEX($C:$C,ROW()+12*_xlfn.NUMBERVALUE(LEFT(I$1)))-$C146</f>
        <v>1.3049999999999999</v>
      </c>
      <c r="J146" s="13" cm="1">
        <f t="array" ref="J146">INDEX($C:$C,ROW()+12*_xlfn.NUMBERVALUE(LEFT(J$1)))-$C146</f>
        <v>1.7889999999999999</v>
      </c>
      <c r="K146" s="13" cm="1">
        <f t="array" ref="K146">INDEX($C:$C,ROW()+12*_xlfn.NUMBERVALUE(LEFT(K$1)))-$C146</f>
        <v>0.57699999999999996</v>
      </c>
      <c r="L146" s="13" cm="1">
        <f t="array" ref="L146">INDEX($C:$C,ROW()+12*_xlfn.NUMBERVALUE(LEFT(L$1)))-$C146</f>
        <v>0.57699999999999996</v>
      </c>
    </row>
    <row r="147" spans="1:12" x14ac:dyDescent="0.25">
      <c r="A147" s="1">
        <v>40983</v>
      </c>
      <c r="B147" s="12">
        <v>0.77700000000000002</v>
      </c>
      <c r="C147" s="12">
        <v>0.85799999999999998</v>
      </c>
      <c r="D147" s="12">
        <v>0.96699999999999997</v>
      </c>
      <c r="E147" s="13" cm="1">
        <f t="array" ref="E147">INDEX($C:$C,ROW()+12*_xlfn.NUMBERVALUE(LEFT(E$1)))-$C147</f>
        <v>3.738</v>
      </c>
      <c r="F147" s="13" cm="1">
        <f t="array" ref="F147">INDEX($C:$C,ROW()+12*_xlfn.NUMBERVALUE(LEFT(F$1)))-$C147</f>
        <v>3.0329999999999999</v>
      </c>
      <c r="G147" s="13" cm="1">
        <f t="array" ref="G147">INDEX($C:$C,ROW()+12*_xlfn.NUMBERVALUE(LEFT(G$1)))-$C147</f>
        <v>1.8649999999999998</v>
      </c>
      <c r="H147" s="13" cm="1">
        <f t="array" ref="H147">INDEX($C:$C,ROW()+12*_xlfn.NUMBERVALUE(LEFT(H$1)))-$C147</f>
        <v>1.2789999999999999</v>
      </c>
      <c r="I147" s="13" cm="1">
        <f t="array" ref="I147">INDEX($C:$C,ROW()+12*_xlfn.NUMBERVALUE(LEFT(I$1)))-$C147</f>
        <v>1.1709999999999998</v>
      </c>
      <c r="J147" s="13" cm="1">
        <f t="array" ref="J147">INDEX($C:$C,ROW()+12*_xlfn.NUMBERVALUE(LEFT(J$1)))-$C147</f>
        <v>1.6719999999999997</v>
      </c>
      <c r="K147" s="13" cm="1">
        <f t="array" ref="K147">INDEX($C:$C,ROW()+12*_xlfn.NUMBERVALUE(LEFT(K$1)))-$C147</f>
        <v>0.31799999999999995</v>
      </c>
      <c r="L147" s="13" cm="1">
        <f t="array" ref="L147">INDEX($C:$C,ROW()+12*_xlfn.NUMBERVALUE(LEFT(L$1)))-$C147</f>
        <v>0.31799999999999995</v>
      </c>
    </row>
    <row r="148" spans="1:12" x14ac:dyDescent="0.25">
      <c r="A148" s="1">
        <v>40954</v>
      </c>
      <c r="B148" s="12">
        <v>0.98299999999999998</v>
      </c>
      <c r="C148" s="12">
        <v>1.048</v>
      </c>
      <c r="D148" s="12">
        <v>1.115</v>
      </c>
      <c r="E148" s="13" cm="1">
        <f t="array" ref="E148">INDEX($C:$C,ROW()+12*_xlfn.NUMBERVALUE(LEFT(E$1)))-$C148</f>
        <v>3.3140000000000001</v>
      </c>
      <c r="F148" s="13" cm="1">
        <f t="array" ref="F148">INDEX($C:$C,ROW()+12*_xlfn.NUMBERVALUE(LEFT(F$1)))-$C148</f>
        <v>2.77</v>
      </c>
      <c r="G148" s="13" cm="1">
        <f t="array" ref="G148">INDEX($C:$C,ROW()+12*_xlfn.NUMBERVALUE(LEFT(G$1)))-$C148</f>
        <v>1.552</v>
      </c>
      <c r="H148" s="13" cm="1">
        <f t="array" ref="H148">INDEX($C:$C,ROW()+12*_xlfn.NUMBERVALUE(LEFT(H$1)))-$C148</f>
        <v>1.0899999999999999</v>
      </c>
      <c r="I148" s="13" cm="1">
        <f t="array" ref="I148">INDEX($C:$C,ROW()+12*_xlfn.NUMBERVALUE(LEFT(I$1)))-$C148</f>
        <v>1.0230000000000001</v>
      </c>
      <c r="J148" s="13" cm="1">
        <f t="array" ref="J148">INDEX($C:$C,ROW()+12*_xlfn.NUMBERVALUE(LEFT(J$1)))-$C148</f>
        <v>1.6389999999999998</v>
      </c>
      <c r="K148" s="13" cm="1">
        <f t="array" ref="K148">INDEX($C:$C,ROW()+12*_xlfn.NUMBERVALUE(LEFT(K$1)))-$C148</f>
        <v>3.8999999999999924E-2</v>
      </c>
      <c r="L148" s="13" cm="1">
        <f t="array" ref="L148">INDEX($C:$C,ROW()+12*_xlfn.NUMBERVALUE(LEFT(L$1)))-$C148</f>
        <v>3.8999999999999924E-2</v>
      </c>
    </row>
    <row r="149" spans="1:12" x14ac:dyDescent="0.25">
      <c r="A149" s="1">
        <v>40923</v>
      </c>
      <c r="B149" s="12">
        <v>1.125</v>
      </c>
      <c r="C149" s="12">
        <v>1.222</v>
      </c>
      <c r="D149" s="12">
        <v>1.343</v>
      </c>
      <c r="E149" s="13" cm="1">
        <f t="array" ref="E149">INDEX($C:$C,ROW()+12*_xlfn.NUMBERVALUE(LEFT(E$1)))-$C149</f>
        <v>3.2600000000000002</v>
      </c>
      <c r="F149" s="13" cm="1">
        <f t="array" ref="F149">INDEX($C:$C,ROW()+12*_xlfn.NUMBERVALUE(LEFT(F$1)))-$C149</f>
        <v>2.5299999999999998</v>
      </c>
      <c r="G149" s="13" cm="1">
        <f t="array" ref="G149">INDEX($C:$C,ROW()+12*_xlfn.NUMBERVALUE(LEFT(G$1)))-$C149</f>
        <v>1.2909999999999999</v>
      </c>
      <c r="H149" s="13" cm="1">
        <f t="array" ref="H149">INDEX($C:$C,ROW()+12*_xlfn.NUMBERVALUE(LEFT(H$1)))-$C149</f>
        <v>0.92300000000000004</v>
      </c>
      <c r="I149" s="13" cm="1">
        <f t="array" ref="I149">INDEX($C:$C,ROW()+12*_xlfn.NUMBERVALUE(LEFT(I$1)))-$C149</f>
        <v>0.86699999999999999</v>
      </c>
      <c r="J149" s="13" cm="1">
        <f t="array" ref="J149">INDEX($C:$C,ROW()+12*_xlfn.NUMBERVALUE(LEFT(J$1)))-$C149</f>
        <v>1.6099999999999999</v>
      </c>
      <c r="K149" s="13" cm="1">
        <f t="array" ref="K149">INDEX($C:$C,ROW()+12*_xlfn.NUMBERVALUE(LEFT(K$1)))-$C149</f>
        <v>-0.20500000000000007</v>
      </c>
      <c r="L149" s="13" cm="1">
        <f t="array" ref="L149">INDEX($C:$C,ROW()+12*_xlfn.NUMBERVALUE(LEFT(L$1)))-$C149</f>
        <v>-0.20500000000000007</v>
      </c>
    </row>
    <row r="150" spans="1:12" x14ac:dyDescent="0.25">
      <c r="A150" s="1">
        <v>40892</v>
      </c>
      <c r="B150" s="12">
        <v>1.3560000000000001</v>
      </c>
      <c r="C150" s="12">
        <v>1.4259999999999999</v>
      </c>
      <c r="D150" s="12">
        <v>1.472</v>
      </c>
      <c r="E150" s="13" cm="1">
        <f t="array" ref="E150">INDEX($C:$C,ROW()+12*_xlfn.NUMBERVALUE(LEFT(E$1)))-$C150</f>
        <v>3.4219999999999997</v>
      </c>
      <c r="F150" s="13" cm="1">
        <f t="array" ref="F150">INDEX($C:$C,ROW()+12*_xlfn.NUMBERVALUE(LEFT(F$1)))-$C150</f>
        <v>2.258</v>
      </c>
      <c r="G150" s="13" cm="1">
        <f t="array" ref="G150">INDEX($C:$C,ROW()+12*_xlfn.NUMBERVALUE(LEFT(G$1)))-$C150</f>
        <v>1.0469999999999999</v>
      </c>
      <c r="H150" s="13" cm="1">
        <f t="array" ref="H150">INDEX($C:$C,ROW()+12*_xlfn.NUMBERVALUE(LEFT(H$1)))-$C150</f>
        <v>0.74700000000000011</v>
      </c>
      <c r="I150" s="13" cm="1">
        <f t="array" ref="I150">INDEX($C:$C,ROW()+12*_xlfn.NUMBERVALUE(LEFT(I$1)))-$C150</f>
        <v>0.72300000000000009</v>
      </c>
      <c r="J150" s="13" cm="1">
        <f t="array" ref="J150">INDEX($C:$C,ROW()+12*_xlfn.NUMBERVALUE(LEFT(J$1)))-$C150</f>
        <v>1.5149999999999999</v>
      </c>
      <c r="K150" s="13" cm="1">
        <f t="array" ref="K150">INDEX($C:$C,ROW()+12*_xlfn.NUMBERVALUE(LEFT(K$1)))-$C150</f>
        <v>-0.40399999999999991</v>
      </c>
      <c r="L150" s="13" cm="1">
        <f t="array" ref="L150">INDEX($C:$C,ROW()+12*_xlfn.NUMBERVALUE(LEFT(L$1)))-$C150</f>
        <v>-0.40399999999999991</v>
      </c>
    </row>
    <row r="151" spans="1:12" x14ac:dyDescent="0.25">
      <c r="A151" s="1">
        <v>40862</v>
      </c>
      <c r="B151" s="12">
        <v>1.4570000000000001</v>
      </c>
      <c r="C151" s="12">
        <v>1.4850000000000001</v>
      </c>
      <c r="D151" s="12">
        <v>1.585</v>
      </c>
      <c r="E151" s="13" cm="1">
        <f t="array" ref="E151">INDEX($C:$C,ROW()+12*_xlfn.NUMBERVALUE(LEFT(E$1)))-$C151</f>
        <v>3.1539999999999999</v>
      </c>
      <c r="F151" s="13" cm="1">
        <f t="array" ref="F151">INDEX($C:$C,ROW()+12*_xlfn.NUMBERVALUE(LEFT(F$1)))-$C151</f>
        <v>2.1120000000000001</v>
      </c>
      <c r="G151" s="13" cm="1">
        <f t="array" ref="G151">INDEX($C:$C,ROW()+12*_xlfn.NUMBERVALUE(LEFT(G$1)))-$C151</f>
        <v>0.87600000000000011</v>
      </c>
      <c r="H151" s="13" cm="1">
        <f t="array" ref="H151">INDEX($C:$C,ROW()+12*_xlfn.NUMBERVALUE(LEFT(H$1)))-$C151</f>
        <v>0.68499999999999983</v>
      </c>
      <c r="I151" s="13" cm="1">
        <f t="array" ref="I151">INDEX($C:$C,ROW()+12*_xlfn.NUMBERVALUE(LEFT(I$1)))-$C151</f>
        <v>0.67399999999999971</v>
      </c>
      <c r="J151" s="13" cm="1">
        <f t="array" ref="J151">INDEX($C:$C,ROW()+12*_xlfn.NUMBERVALUE(LEFT(J$1)))-$C151</f>
        <v>1.639</v>
      </c>
      <c r="K151" s="13" cm="1">
        <f t="array" ref="K151">INDEX($C:$C,ROW()+12*_xlfn.NUMBERVALUE(LEFT(K$1)))-$C151</f>
        <v>-0.44300000000000006</v>
      </c>
      <c r="L151" s="13" cm="1">
        <f t="array" ref="L151">INDEX($C:$C,ROW()+12*_xlfn.NUMBERVALUE(LEFT(L$1)))-$C151</f>
        <v>-0.44300000000000006</v>
      </c>
    </row>
    <row r="152" spans="1:12" x14ac:dyDescent="0.25">
      <c r="A152" s="1">
        <v>40831</v>
      </c>
      <c r="B152" s="12">
        <v>1.556</v>
      </c>
      <c r="C152" s="12">
        <v>1.5760000000000001</v>
      </c>
      <c r="D152" s="12">
        <v>1.5920000000000001</v>
      </c>
      <c r="E152" s="13" cm="1">
        <f t="array" ref="E152">INDEX($C:$C,ROW()+12*_xlfn.NUMBERVALUE(LEFT(E$1)))-$C152</f>
        <v>3.1110000000000002</v>
      </c>
      <c r="F152" s="13" cm="1">
        <f t="array" ref="F152">INDEX($C:$C,ROW()+12*_xlfn.NUMBERVALUE(LEFT(F$1)))-$C152</f>
        <v>1.9259999999999997</v>
      </c>
      <c r="G152" s="13" cm="1">
        <f t="array" ref="G152">INDEX($C:$C,ROW()+12*_xlfn.NUMBERVALUE(LEFT(G$1)))-$C152</f>
        <v>0.621</v>
      </c>
      <c r="H152" s="13" cm="1">
        <f t="array" ref="H152">INDEX($C:$C,ROW()+12*_xlfn.NUMBERVALUE(LEFT(H$1)))-$C152</f>
        <v>0.57099999999999973</v>
      </c>
      <c r="I152" s="13" cm="1">
        <f t="array" ref="I152">INDEX($C:$C,ROW()+12*_xlfn.NUMBERVALUE(LEFT(I$1)))-$C152</f>
        <v>0.56800000000000006</v>
      </c>
      <c r="J152" s="13" cm="1">
        <f t="array" ref="J152">INDEX($C:$C,ROW()+12*_xlfn.NUMBERVALUE(LEFT(J$1)))-$C152</f>
        <v>1.6850000000000001</v>
      </c>
      <c r="K152" s="13" cm="1">
        <f t="array" ref="K152">INDEX($C:$C,ROW()+12*_xlfn.NUMBERVALUE(LEFT(K$1)))-$C152</f>
        <v>-0.57800000000000007</v>
      </c>
      <c r="L152" s="13" cm="1">
        <f t="array" ref="L152">INDEX($C:$C,ROW()+12*_xlfn.NUMBERVALUE(LEFT(L$1)))-$C152</f>
        <v>-0.57800000000000007</v>
      </c>
    </row>
    <row r="153" spans="1:12" x14ac:dyDescent="0.25">
      <c r="A153" s="1">
        <v>40801</v>
      </c>
      <c r="B153" s="12">
        <v>1.5269999999999999</v>
      </c>
      <c r="C153" s="12">
        <v>1.536</v>
      </c>
      <c r="D153" s="12">
        <v>1.554</v>
      </c>
      <c r="E153" s="13" cm="1">
        <f t="array" ref="E153">INDEX($C:$C,ROW()+12*_xlfn.NUMBERVALUE(LEFT(E$1)))-$C153</f>
        <v>3.206</v>
      </c>
      <c r="F153" s="13" cm="1">
        <f t="array" ref="F153">INDEX($C:$C,ROW()+12*_xlfn.NUMBERVALUE(LEFT(F$1)))-$C153</f>
        <v>1.7989999999999999</v>
      </c>
      <c r="G153" s="13" cm="1">
        <f t="array" ref="G153">INDEX($C:$C,ROW()+12*_xlfn.NUMBERVALUE(LEFT(G$1)))-$C153</f>
        <v>0.60299999999999976</v>
      </c>
      <c r="H153" s="13" cm="1">
        <f t="array" ref="H153">INDEX($C:$C,ROW()+12*_xlfn.NUMBERVALUE(LEFT(H$1)))-$C153</f>
        <v>0.58300000000000018</v>
      </c>
      <c r="I153" s="13" cm="1">
        <f t="array" ref="I153">INDEX($C:$C,ROW()+12*_xlfn.NUMBERVALUE(LEFT(I$1)))-$C153</f>
        <v>0.61099999999999977</v>
      </c>
      <c r="J153" s="13" cm="1">
        <f t="array" ref="J153">INDEX($C:$C,ROW()+12*_xlfn.NUMBERVALUE(LEFT(J$1)))-$C153</f>
        <v>1.774</v>
      </c>
      <c r="K153" s="13" cm="1">
        <f t="array" ref="K153">INDEX($C:$C,ROW()+12*_xlfn.NUMBERVALUE(LEFT(K$1)))-$C153</f>
        <v>-0.65600000000000003</v>
      </c>
      <c r="L153" s="13" cm="1">
        <f t="array" ref="L153">INDEX($C:$C,ROW()+12*_xlfn.NUMBERVALUE(LEFT(L$1)))-$C153</f>
        <v>-0.65600000000000003</v>
      </c>
    </row>
    <row r="154" spans="1:12" x14ac:dyDescent="0.25">
      <c r="A154" s="1">
        <v>40770</v>
      </c>
      <c r="B154" s="12">
        <v>1.5329999999999999</v>
      </c>
      <c r="C154" s="12">
        <v>1.552</v>
      </c>
      <c r="D154" s="12">
        <v>1.609</v>
      </c>
      <c r="E154" s="13" cm="1">
        <f t="array" ref="E154">INDEX($C:$C,ROW()+12*_xlfn.NUMBERVALUE(LEFT(E$1)))-$C154</f>
        <v>2.9919999999999995</v>
      </c>
      <c r="F154" s="13" cm="1">
        <f t="array" ref="F154">INDEX($C:$C,ROW()+12*_xlfn.NUMBERVALUE(LEFT(F$1)))-$C154</f>
        <v>1.6739999999999999</v>
      </c>
      <c r="G154" s="13" cm="1">
        <f t="array" ref="G154">INDEX($C:$C,ROW()+12*_xlfn.NUMBERVALUE(LEFT(G$1)))-$C154</f>
        <v>0.58000000000000007</v>
      </c>
      <c r="H154" s="13" cm="1">
        <f t="array" ref="H154">INDEX($C:$C,ROW()+12*_xlfn.NUMBERVALUE(LEFT(H$1)))-$C154</f>
        <v>0.56199999999999983</v>
      </c>
      <c r="I154" s="13" cm="1">
        <f t="array" ref="I154">INDEX($C:$C,ROW()+12*_xlfn.NUMBERVALUE(LEFT(I$1)))-$C154</f>
        <v>0.58800000000000008</v>
      </c>
      <c r="J154" s="13" cm="1">
        <f t="array" ref="J154">INDEX($C:$C,ROW()+12*_xlfn.NUMBERVALUE(LEFT(J$1)))-$C154</f>
        <v>1.7999999999999998</v>
      </c>
      <c r="K154" s="13" cm="1">
        <f t="array" ref="K154">INDEX($C:$C,ROW()+12*_xlfn.NUMBERVALUE(LEFT(K$1)))-$C154</f>
        <v>-0.65600000000000003</v>
      </c>
      <c r="L154" s="13" cm="1">
        <f t="array" ref="L154">INDEX($C:$C,ROW()+12*_xlfn.NUMBERVALUE(LEFT(L$1)))-$C154</f>
        <v>-0.65600000000000003</v>
      </c>
    </row>
    <row r="155" spans="1:12" x14ac:dyDescent="0.25">
      <c r="A155" s="1">
        <v>40739</v>
      </c>
      <c r="B155" s="12">
        <v>1.556</v>
      </c>
      <c r="C155" s="12">
        <v>1.5980000000000001</v>
      </c>
      <c r="D155" s="12">
        <v>1.615</v>
      </c>
      <c r="E155" s="13" cm="1">
        <f t="array" ref="E155">INDEX($C:$C,ROW()+12*_xlfn.NUMBERVALUE(LEFT(E$1)))-$C155</f>
        <v>2.6180000000000003</v>
      </c>
      <c r="F155" s="13" cm="1">
        <f t="array" ref="F155">INDEX($C:$C,ROW()+12*_xlfn.NUMBERVALUE(LEFT(F$1)))-$C155</f>
        <v>1.5039999999999998</v>
      </c>
      <c r="G155" s="13" cm="1">
        <f t="array" ref="G155">INDEX($C:$C,ROW()+12*_xlfn.NUMBERVALUE(LEFT(G$1)))-$C155</f>
        <v>0.52100000000000013</v>
      </c>
      <c r="H155" s="13" cm="1">
        <f t="array" ref="H155">INDEX($C:$C,ROW()+12*_xlfn.NUMBERVALUE(LEFT(H$1)))-$C155</f>
        <v>0.51800000000000002</v>
      </c>
      <c r="I155" s="13" cm="1">
        <f t="array" ref="I155">INDEX($C:$C,ROW()+12*_xlfn.NUMBERVALUE(LEFT(I$1)))-$C155</f>
        <v>0.53199999999999981</v>
      </c>
      <c r="J155" s="13" cm="1">
        <f t="array" ref="J155">INDEX($C:$C,ROW()+12*_xlfn.NUMBERVALUE(LEFT(J$1)))-$C155</f>
        <v>1.8120000000000001</v>
      </c>
      <c r="K155" s="13" cm="1">
        <f t="array" ref="K155">INDEX($C:$C,ROW()+12*_xlfn.NUMBERVALUE(LEFT(K$1)))-$C155</f>
        <v>-0.74900000000000011</v>
      </c>
      <c r="L155" s="13" cm="1">
        <f t="array" ref="L155">INDEX($C:$C,ROW()+12*_xlfn.NUMBERVALUE(LEFT(L$1)))-$C155</f>
        <v>-0.74900000000000011</v>
      </c>
    </row>
    <row r="156" spans="1:12" x14ac:dyDescent="0.25">
      <c r="A156" s="1">
        <v>40709</v>
      </c>
      <c r="B156" s="12">
        <v>1.4339999999999999</v>
      </c>
      <c r="C156" s="12">
        <v>1.4890000000000001</v>
      </c>
      <c r="D156" s="12">
        <v>1.5469999999999999</v>
      </c>
      <c r="E156" s="13" cm="1">
        <f t="array" ref="E156">INDEX($C:$C,ROW()+12*_xlfn.NUMBERVALUE(LEFT(E$1)))-$C156</f>
        <v>2.6589999999999998</v>
      </c>
      <c r="F156" s="13" cm="1">
        <f t="array" ref="F156">INDEX($C:$C,ROW()+12*_xlfn.NUMBERVALUE(LEFT(F$1)))-$C156</f>
        <v>1.4970000000000001</v>
      </c>
      <c r="G156" s="13" cm="1">
        <f t="array" ref="G156">INDEX($C:$C,ROW()+12*_xlfn.NUMBERVALUE(LEFT(G$1)))-$C156</f>
        <v>0.62200000000000011</v>
      </c>
      <c r="H156" s="13" cm="1">
        <f t="array" ref="H156">INDEX($C:$C,ROW()+12*_xlfn.NUMBERVALUE(LEFT(H$1)))-$C156</f>
        <v>0.62399999999999989</v>
      </c>
      <c r="I156" s="13" cm="1">
        <f t="array" ref="I156">INDEX($C:$C,ROW()+12*_xlfn.NUMBERVALUE(LEFT(I$1)))-$C156</f>
        <v>0.66300000000000003</v>
      </c>
      <c r="J156" s="13" cm="1">
        <f t="array" ref="J156">INDEX($C:$C,ROW()+12*_xlfn.NUMBERVALUE(LEFT(J$1)))-$C156</f>
        <v>1.9749999999999999</v>
      </c>
      <c r="K156" s="13" cm="1">
        <f t="array" ref="K156">INDEX($C:$C,ROW()+12*_xlfn.NUMBERVALUE(LEFT(K$1)))-$C156</f>
        <v>-0.76100000000000012</v>
      </c>
      <c r="L156" s="13" cm="1">
        <f t="array" ref="L156">INDEX($C:$C,ROW()+12*_xlfn.NUMBERVALUE(LEFT(L$1)))-$C156</f>
        <v>-0.76100000000000012</v>
      </c>
    </row>
    <row r="157" spans="1:12" x14ac:dyDescent="0.25">
      <c r="A157" s="1">
        <v>40678</v>
      </c>
      <c r="B157" s="12">
        <v>1.395</v>
      </c>
      <c r="C157" s="12">
        <v>1.425</v>
      </c>
      <c r="D157" s="12">
        <v>1.4350000000000001</v>
      </c>
      <c r="E157" s="13" cm="1">
        <f t="array" ref="E157">INDEX($C:$C,ROW()+12*_xlfn.NUMBERVALUE(LEFT(E$1)))-$C157</f>
        <v>2.6459999999999999</v>
      </c>
      <c r="F157" s="13" cm="1">
        <f t="array" ref="F157">INDEX($C:$C,ROW()+12*_xlfn.NUMBERVALUE(LEFT(F$1)))-$C157</f>
        <v>1.4639999999999997</v>
      </c>
      <c r="G157" s="13" cm="1">
        <f t="array" ref="G157">INDEX($C:$C,ROW()+12*_xlfn.NUMBERVALUE(LEFT(G$1)))-$C157</f>
        <v>0.70099999999999985</v>
      </c>
      <c r="H157" s="13" cm="1">
        <f t="array" ref="H157">INDEX($C:$C,ROW()+12*_xlfn.NUMBERVALUE(LEFT(H$1)))-$C157</f>
        <v>0.66099999999999981</v>
      </c>
      <c r="I157" s="13" cm="1">
        <f t="array" ref="I157">INDEX($C:$C,ROW()+12*_xlfn.NUMBERVALUE(LEFT(I$1)))-$C157</f>
        <v>0.97599999999999976</v>
      </c>
      <c r="J157" s="13" cm="1">
        <f t="array" ref="J157">INDEX($C:$C,ROW()+12*_xlfn.NUMBERVALUE(LEFT(J$1)))-$C157</f>
        <v>2.0419999999999998</v>
      </c>
      <c r="K157" s="13" cm="1">
        <f t="array" ref="K157">INDEX($C:$C,ROW()+12*_xlfn.NUMBERVALUE(LEFT(K$1)))-$C157</f>
        <v>-0.73799999999999999</v>
      </c>
      <c r="L157" s="13" cm="1">
        <f t="array" ref="L157">INDEX($C:$C,ROW()+12*_xlfn.NUMBERVALUE(LEFT(L$1)))-$C157</f>
        <v>-0.73799999999999999</v>
      </c>
    </row>
    <row r="158" spans="1:12" x14ac:dyDescent="0.25">
      <c r="A158" s="1">
        <v>40648</v>
      </c>
      <c r="B158" s="12">
        <v>1.2490000000000001</v>
      </c>
      <c r="C158" s="12">
        <v>1.321</v>
      </c>
      <c r="D158" s="12">
        <v>1.385</v>
      </c>
      <c r="E158" s="13" cm="1">
        <f t="array" ref="E158">INDEX($C:$C,ROW()+12*_xlfn.NUMBERVALUE(LEFT(E$1)))-$C158</f>
        <v>2.6539999999999999</v>
      </c>
      <c r="F158" s="13" cm="1">
        <f t="array" ref="F158">INDEX($C:$C,ROW()+12*_xlfn.NUMBERVALUE(LEFT(F$1)))-$C158</f>
        <v>1.4730000000000001</v>
      </c>
      <c r="G158" s="13" cm="1">
        <f t="array" ref="G158">INDEX($C:$C,ROW()+12*_xlfn.NUMBERVALUE(LEFT(G$1)))-$C158</f>
        <v>0.81600000000000006</v>
      </c>
      <c r="H158" s="13" cm="1">
        <f t="array" ref="H158">INDEX($C:$C,ROW()+12*_xlfn.NUMBERVALUE(LEFT(H$1)))-$C158</f>
        <v>0.72799999999999998</v>
      </c>
      <c r="I158" s="13" cm="1">
        <f t="array" ref="I158">INDEX($C:$C,ROW()+12*_xlfn.NUMBERVALUE(LEFT(I$1)))-$C158</f>
        <v>1.212</v>
      </c>
      <c r="J158" s="13" cm="1">
        <f t="array" ref="J158">INDEX($C:$C,ROW()+12*_xlfn.NUMBERVALUE(LEFT(J$1)))-$C158</f>
        <v>2.0860000000000003</v>
      </c>
      <c r="K158" s="13" cm="1">
        <f t="array" ref="K158">INDEX($C:$C,ROW()+12*_xlfn.NUMBERVALUE(LEFT(K$1)))-$C158</f>
        <v>-0.67599999999999993</v>
      </c>
      <c r="L158" s="13" cm="1">
        <f t="array" ref="L158">INDEX($C:$C,ROW()+12*_xlfn.NUMBERVALUE(LEFT(L$1)))-$C158</f>
        <v>-0.67599999999999993</v>
      </c>
    </row>
    <row r="159" spans="1:12" x14ac:dyDescent="0.25">
      <c r="A159" s="1">
        <v>40617</v>
      </c>
      <c r="B159" s="12">
        <v>1.095</v>
      </c>
      <c r="C159" s="12">
        <v>1.1759999999999999</v>
      </c>
      <c r="D159" s="12">
        <v>1.2390000000000001</v>
      </c>
      <c r="E159" s="13" cm="1">
        <f t="array" ref="E159">INDEX($C:$C,ROW()+12*_xlfn.NUMBERVALUE(LEFT(E$1)))-$C159</f>
        <v>2.7149999999999999</v>
      </c>
      <c r="F159" s="13" cm="1">
        <f t="array" ref="F159">INDEX($C:$C,ROW()+12*_xlfn.NUMBERVALUE(LEFT(F$1)))-$C159</f>
        <v>1.5469999999999999</v>
      </c>
      <c r="G159" s="13" cm="1">
        <f t="array" ref="G159">INDEX($C:$C,ROW()+12*_xlfn.NUMBERVALUE(LEFT(G$1)))-$C159</f>
        <v>0.96100000000000008</v>
      </c>
      <c r="H159" s="13" cm="1">
        <f t="array" ref="H159">INDEX($C:$C,ROW()+12*_xlfn.NUMBERVALUE(LEFT(H$1)))-$C159</f>
        <v>0.85299999999999998</v>
      </c>
      <c r="I159" s="13" cm="1">
        <f t="array" ref="I159">INDEX($C:$C,ROW()+12*_xlfn.NUMBERVALUE(LEFT(I$1)))-$C159</f>
        <v>1.3539999999999999</v>
      </c>
      <c r="J159" s="13" cm="1">
        <f t="array" ref="J159">INDEX($C:$C,ROW()+12*_xlfn.NUMBERVALUE(LEFT(J$1)))-$C159</f>
        <v>2.2149999999999999</v>
      </c>
      <c r="K159" s="13" cm="1">
        <f t="array" ref="K159">INDEX($C:$C,ROW()+12*_xlfn.NUMBERVALUE(LEFT(K$1)))-$C159</f>
        <v>-0.53099999999999992</v>
      </c>
      <c r="L159" s="13" cm="1">
        <f t="array" ref="L159">INDEX($C:$C,ROW()+12*_xlfn.NUMBERVALUE(LEFT(L$1)))-$C159</f>
        <v>-0.53099999999999992</v>
      </c>
    </row>
    <row r="160" spans="1:12" x14ac:dyDescent="0.25">
      <c r="A160" s="1">
        <v>40589</v>
      </c>
      <c r="B160" s="12">
        <v>1.0780000000000001</v>
      </c>
      <c r="C160" s="12">
        <v>1.087</v>
      </c>
      <c r="D160" s="12">
        <v>1.0940000000000001</v>
      </c>
      <c r="E160" s="13" cm="1">
        <f t="array" ref="E160">INDEX($C:$C,ROW()+12*_xlfn.NUMBERVALUE(LEFT(E$1)))-$C160</f>
        <v>2.7309999999999999</v>
      </c>
      <c r="F160" s="13" cm="1">
        <f t="array" ref="F160">INDEX($C:$C,ROW()+12*_xlfn.NUMBERVALUE(LEFT(F$1)))-$C160</f>
        <v>1.5130000000000001</v>
      </c>
      <c r="G160" s="13" cm="1">
        <f t="array" ref="G160">INDEX($C:$C,ROW()+12*_xlfn.NUMBERVALUE(LEFT(G$1)))-$C160</f>
        <v>1.0509999999999999</v>
      </c>
      <c r="H160" s="13" cm="1">
        <f t="array" ref="H160">INDEX($C:$C,ROW()+12*_xlfn.NUMBERVALUE(LEFT(H$1)))-$C160</f>
        <v>0.98400000000000021</v>
      </c>
      <c r="I160" s="13" cm="1">
        <f t="array" ref="I160">INDEX($C:$C,ROW()+12*_xlfn.NUMBERVALUE(LEFT(I$1)))-$C160</f>
        <v>1.5999999999999999</v>
      </c>
      <c r="J160" s="13" cm="1">
        <f t="array" ref="J160">INDEX($C:$C,ROW()+12*_xlfn.NUMBERVALUE(LEFT(J$1)))-$C160</f>
        <v>2.2700000000000005</v>
      </c>
      <c r="K160" s="13" cm="1">
        <f t="array" ref="K160">INDEX($C:$C,ROW()+12*_xlfn.NUMBERVALUE(LEFT(K$1)))-$C160</f>
        <v>-0.42499999999999993</v>
      </c>
      <c r="L160" s="13" cm="1">
        <f t="array" ref="L160">INDEX($C:$C,ROW()+12*_xlfn.NUMBERVALUE(LEFT(L$1)))-$C160</f>
        <v>-0.42499999999999993</v>
      </c>
    </row>
    <row r="161" spans="1:12" x14ac:dyDescent="0.25">
      <c r="A161" s="1">
        <v>40558</v>
      </c>
      <c r="B161" s="12">
        <v>0.995</v>
      </c>
      <c r="C161" s="12">
        <v>1.0169999999999999</v>
      </c>
      <c r="D161" s="12">
        <v>1.0740000000000001</v>
      </c>
      <c r="E161" s="13" cm="1">
        <f t="array" ref="E161">INDEX($C:$C,ROW()+12*_xlfn.NUMBERVALUE(LEFT(E$1)))-$C161</f>
        <v>2.7349999999999999</v>
      </c>
      <c r="F161" s="13" cm="1">
        <f t="array" ref="F161">INDEX($C:$C,ROW()+12*_xlfn.NUMBERVALUE(LEFT(F$1)))-$C161</f>
        <v>1.496</v>
      </c>
      <c r="G161" s="13" cm="1">
        <f t="array" ref="G161">INDEX($C:$C,ROW()+12*_xlfn.NUMBERVALUE(LEFT(G$1)))-$C161</f>
        <v>1.1280000000000001</v>
      </c>
      <c r="H161" s="13" cm="1">
        <f t="array" ref="H161">INDEX($C:$C,ROW()+12*_xlfn.NUMBERVALUE(LEFT(H$1)))-$C161</f>
        <v>1.0720000000000001</v>
      </c>
      <c r="I161" s="13" cm="1">
        <f t="array" ref="I161">INDEX($C:$C,ROW()+12*_xlfn.NUMBERVALUE(LEFT(I$1)))-$C161</f>
        <v>1.8149999999999999</v>
      </c>
      <c r="J161" s="13" cm="1">
        <f t="array" ref="J161">INDEX($C:$C,ROW()+12*_xlfn.NUMBERVALUE(LEFT(J$1)))-$C161</f>
        <v>2.3220000000000001</v>
      </c>
      <c r="K161" s="13" cm="1">
        <f t="array" ref="K161">INDEX($C:$C,ROW()+12*_xlfn.NUMBERVALUE(LEFT(K$1)))-$C161</f>
        <v>-0.33699999999999986</v>
      </c>
      <c r="L161" s="13" cm="1">
        <f t="array" ref="L161">INDEX($C:$C,ROW()+12*_xlfn.NUMBERVALUE(LEFT(L$1)))-$C161</f>
        <v>-0.33699999999999986</v>
      </c>
    </row>
    <row r="162" spans="1:12" x14ac:dyDescent="0.25">
      <c r="A162" s="1">
        <v>40527</v>
      </c>
      <c r="B162" s="12">
        <v>1.01</v>
      </c>
      <c r="C162" s="12">
        <v>1.022</v>
      </c>
      <c r="D162" s="12">
        <v>1.0289999999999999</v>
      </c>
      <c r="E162" s="13" cm="1">
        <f t="array" ref="E162">INDEX($C:$C,ROW()+12*_xlfn.NUMBERVALUE(LEFT(E$1)))-$C162</f>
        <v>2.6619999999999999</v>
      </c>
      <c r="F162" s="13" cm="1">
        <f t="array" ref="F162">INDEX($C:$C,ROW()+12*_xlfn.NUMBERVALUE(LEFT(F$1)))-$C162</f>
        <v>1.4509999999999998</v>
      </c>
      <c r="G162" s="13" cm="1">
        <f t="array" ref="G162">INDEX($C:$C,ROW()+12*_xlfn.NUMBERVALUE(LEFT(G$1)))-$C162</f>
        <v>1.151</v>
      </c>
      <c r="H162" s="13" cm="1">
        <f t="array" ref="H162">INDEX($C:$C,ROW()+12*_xlfn.NUMBERVALUE(LEFT(H$1)))-$C162</f>
        <v>1.127</v>
      </c>
      <c r="I162" s="13" cm="1">
        <f t="array" ref="I162">INDEX($C:$C,ROW()+12*_xlfn.NUMBERVALUE(LEFT(I$1)))-$C162</f>
        <v>1.9189999999999998</v>
      </c>
      <c r="J162" s="13" cm="1">
        <f t="array" ref="J162">INDEX($C:$C,ROW()+12*_xlfn.NUMBERVALUE(LEFT(J$1)))-$C162</f>
        <v>2.3230000000000004</v>
      </c>
      <c r="K162" s="13" cm="1">
        <f t="array" ref="K162">INDEX($C:$C,ROW()+12*_xlfn.NUMBERVALUE(LEFT(K$1)))-$C162</f>
        <v>-0.30900000000000005</v>
      </c>
      <c r="L162" s="13" cm="1">
        <f t="array" ref="L162">INDEX($C:$C,ROW()+12*_xlfn.NUMBERVALUE(LEFT(L$1)))-$C162</f>
        <v>-0.30900000000000005</v>
      </c>
    </row>
    <row r="163" spans="1:12" x14ac:dyDescent="0.25">
      <c r="A163" s="1">
        <v>40497</v>
      </c>
      <c r="B163" s="12">
        <v>1.0269999999999999</v>
      </c>
      <c r="C163" s="12">
        <v>1.042</v>
      </c>
      <c r="D163" s="12">
        <v>1.05</v>
      </c>
      <c r="E163" s="13" cm="1">
        <f t="array" ref="E163">INDEX($C:$C,ROW()+12*_xlfn.NUMBERVALUE(LEFT(E$1)))-$C163</f>
        <v>2.5549999999999997</v>
      </c>
      <c r="F163" s="13" cm="1">
        <f t="array" ref="F163">INDEX($C:$C,ROW()+12*_xlfn.NUMBERVALUE(LEFT(F$1)))-$C163</f>
        <v>1.3190000000000002</v>
      </c>
      <c r="G163" s="13" cm="1">
        <f t="array" ref="G163">INDEX($C:$C,ROW()+12*_xlfn.NUMBERVALUE(LEFT(G$1)))-$C163</f>
        <v>1.1279999999999999</v>
      </c>
      <c r="H163" s="13" cm="1">
        <f t="array" ref="H163">INDEX($C:$C,ROW()+12*_xlfn.NUMBERVALUE(LEFT(H$1)))-$C163</f>
        <v>1.1169999999999998</v>
      </c>
      <c r="I163" s="13" cm="1">
        <f t="array" ref="I163">INDEX($C:$C,ROW()+12*_xlfn.NUMBERVALUE(LEFT(I$1)))-$C163</f>
        <v>2.0819999999999999</v>
      </c>
      <c r="J163" s="13" cm="1">
        <f t="array" ref="J163">INDEX($C:$C,ROW()+12*_xlfn.NUMBERVALUE(LEFT(J$1)))-$C163</f>
        <v>2.3440000000000003</v>
      </c>
      <c r="K163" s="13" cm="1">
        <f t="array" ref="K163">INDEX($C:$C,ROW()+12*_xlfn.NUMBERVALUE(LEFT(K$1)))-$C163</f>
        <v>-0.32600000000000007</v>
      </c>
      <c r="L163" s="13" cm="1">
        <f t="array" ref="L163">INDEX($C:$C,ROW()+12*_xlfn.NUMBERVALUE(LEFT(L$1)))-$C163</f>
        <v>-0.32600000000000007</v>
      </c>
    </row>
    <row r="164" spans="1:12" x14ac:dyDescent="0.25">
      <c r="A164" s="1">
        <v>40466</v>
      </c>
      <c r="B164" s="12">
        <v>0.94199999999999995</v>
      </c>
      <c r="C164" s="12">
        <v>0.998</v>
      </c>
      <c r="D164" s="12">
        <v>1.0449999999999999</v>
      </c>
      <c r="E164" s="13" cm="1">
        <f t="array" ref="E164">INDEX($C:$C,ROW()+12*_xlfn.NUMBERVALUE(LEFT(E$1)))-$C164</f>
        <v>2.5039999999999996</v>
      </c>
      <c r="F164" s="13" cm="1">
        <f t="array" ref="F164">INDEX($C:$C,ROW()+12*_xlfn.NUMBERVALUE(LEFT(F$1)))-$C164</f>
        <v>1.1990000000000001</v>
      </c>
      <c r="G164" s="13" cm="1">
        <f t="array" ref="G164">INDEX($C:$C,ROW()+12*_xlfn.NUMBERVALUE(LEFT(G$1)))-$C164</f>
        <v>1.1489999999999998</v>
      </c>
      <c r="H164" s="13" cm="1">
        <f t="array" ref="H164">INDEX($C:$C,ROW()+12*_xlfn.NUMBERVALUE(LEFT(H$1)))-$C164</f>
        <v>1.1460000000000001</v>
      </c>
      <c r="I164" s="13" cm="1">
        <f t="array" ref="I164">INDEX($C:$C,ROW()+12*_xlfn.NUMBERVALUE(LEFT(I$1)))-$C164</f>
        <v>2.2629999999999999</v>
      </c>
      <c r="J164" s="13" cm="1">
        <f t="array" ref="J164">INDEX($C:$C,ROW()+12*_xlfn.NUMBERVALUE(LEFT(J$1)))-$C164</f>
        <v>2.6020000000000003</v>
      </c>
      <c r="K164" s="13" cm="1">
        <f t="array" ref="K164">INDEX($C:$C,ROW()+12*_xlfn.NUMBERVALUE(LEFT(K$1)))-$C164</f>
        <v>-0.26</v>
      </c>
      <c r="L164" s="13" cm="1">
        <f t="array" ref="L164">INDEX($C:$C,ROW()+12*_xlfn.NUMBERVALUE(LEFT(L$1)))-$C164</f>
        <v>-0.26</v>
      </c>
    </row>
    <row r="165" spans="1:12" x14ac:dyDescent="0.25">
      <c r="A165" s="1">
        <v>40436</v>
      </c>
      <c r="B165" s="12">
        <v>0.876</v>
      </c>
      <c r="C165" s="12">
        <v>0.88</v>
      </c>
      <c r="D165" s="12">
        <v>0.89200000000000002</v>
      </c>
      <c r="E165" s="13" cm="1">
        <f t="array" ref="E165">INDEX($C:$C,ROW()+12*_xlfn.NUMBERVALUE(LEFT(E$1)))-$C165</f>
        <v>2.4550000000000001</v>
      </c>
      <c r="F165" s="13" cm="1">
        <f t="array" ref="F165">INDEX($C:$C,ROW()+12*_xlfn.NUMBERVALUE(LEFT(F$1)))-$C165</f>
        <v>1.2589999999999999</v>
      </c>
      <c r="G165" s="13" cm="1">
        <f t="array" ref="G165">INDEX($C:$C,ROW()+12*_xlfn.NUMBERVALUE(LEFT(G$1)))-$C165</f>
        <v>1.2390000000000003</v>
      </c>
      <c r="H165" s="13" cm="1">
        <f t="array" ref="H165">INDEX($C:$C,ROW()+12*_xlfn.NUMBERVALUE(LEFT(H$1)))-$C165</f>
        <v>1.2669999999999999</v>
      </c>
      <c r="I165" s="13" cm="1">
        <f t="array" ref="I165">INDEX($C:$C,ROW()+12*_xlfn.NUMBERVALUE(LEFT(I$1)))-$C165</f>
        <v>2.4300000000000002</v>
      </c>
      <c r="J165" s="13" cm="1">
        <f t="array" ref="J165">INDEX($C:$C,ROW()+12*_xlfn.NUMBERVALUE(LEFT(J$1)))-$C165</f>
        <v>3.1030000000000002</v>
      </c>
      <c r="K165" s="13" cm="1">
        <f t="array" ref="K165">INDEX($C:$C,ROW()+12*_xlfn.NUMBERVALUE(LEFT(K$1)))-$C165</f>
        <v>-0.10799999999999998</v>
      </c>
      <c r="L165" s="13" cm="1">
        <f t="array" ref="L165">INDEX($C:$C,ROW()+12*_xlfn.NUMBERVALUE(LEFT(L$1)))-$C165</f>
        <v>-0.10799999999999998</v>
      </c>
    </row>
    <row r="166" spans="1:12" x14ac:dyDescent="0.25">
      <c r="A166" s="1">
        <v>40405</v>
      </c>
      <c r="B166" s="12">
        <v>0.88600000000000001</v>
      </c>
      <c r="C166" s="12">
        <v>0.89600000000000002</v>
      </c>
      <c r="D166" s="12">
        <v>0.90500000000000003</v>
      </c>
      <c r="E166" s="13" cm="1">
        <f t="array" ref="E166">INDEX($C:$C,ROW()+12*_xlfn.NUMBERVALUE(LEFT(E$1)))-$C166</f>
        <v>2.33</v>
      </c>
      <c r="F166" s="13" cm="1">
        <f t="array" ref="F166">INDEX($C:$C,ROW()+12*_xlfn.NUMBERVALUE(LEFT(F$1)))-$C166</f>
        <v>1.2360000000000002</v>
      </c>
      <c r="G166" s="13" cm="1">
        <f t="array" ref="G166">INDEX($C:$C,ROW()+12*_xlfn.NUMBERVALUE(LEFT(G$1)))-$C166</f>
        <v>1.218</v>
      </c>
      <c r="H166" s="13" cm="1">
        <f t="array" ref="H166">INDEX($C:$C,ROW()+12*_xlfn.NUMBERVALUE(LEFT(H$1)))-$C166</f>
        <v>1.2440000000000002</v>
      </c>
      <c r="I166" s="13" cm="1">
        <f t="array" ref="I166">INDEX($C:$C,ROW()+12*_xlfn.NUMBERVALUE(LEFT(I$1)))-$C166</f>
        <v>2.456</v>
      </c>
      <c r="J166" s="13" cm="1">
        <f t="array" ref="J166">INDEX($C:$C,ROW()+12*_xlfn.NUMBERVALUE(LEFT(J$1)))-$C166</f>
        <v>3.4580000000000002</v>
      </c>
      <c r="K166" s="13" cm="1">
        <f t="array" ref="K166">INDEX($C:$C,ROW()+12*_xlfn.NUMBERVALUE(LEFT(K$1)))-$C166</f>
        <v>-3.6000000000000032E-2</v>
      </c>
      <c r="L166" s="13" cm="1">
        <f t="array" ref="L166">INDEX($C:$C,ROW()+12*_xlfn.NUMBERVALUE(LEFT(L$1)))-$C166</f>
        <v>-3.6000000000000032E-2</v>
      </c>
    </row>
    <row r="167" spans="1:12" x14ac:dyDescent="0.25">
      <c r="A167" s="1">
        <v>40374</v>
      </c>
      <c r="B167" s="12">
        <v>0.78200000000000003</v>
      </c>
      <c r="C167" s="12">
        <v>0.84899999999999998</v>
      </c>
      <c r="D167" s="12">
        <v>0.89900000000000002</v>
      </c>
      <c r="E167" s="13" cm="1">
        <f t="array" ref="E167">INDEX($C:$C,ROW()+12*_xlfn.NUMBERVALUE(LEFT(E$1)))-$C167</f>
        <v>2.2530000000000001</v>
      </c>
      <c r="F167" s="13" cm="1">
        <f t="array" ref="F167">INDEX($C:$C,ROW()+12*_xlfn.NUMBERVALUE(LEFT(F$1)))-$C167</f>
        <v>1.2700000000000002</v>
      </c>
      <c r="G167" s="13" cm="1">
        <f t="array" ref="G167">INDEX($C:$C,ROW()+12*_xlfn.NUMBERVALUE(LEFT(G$1)))-$C167</f>
        <v>1.2670000000000001</v>
      </c>
      <c r="H167" s="13" cm="1">
        <f t="array" ref="H167">INDEX($C:$C,ROW()+12*_xlfn.NUMBERVALUE(LEFT(H$1)))-$C167</f>
        <v>1.2809999999999999</v>
      </c>
      <c r="I167" s="13" cm="1">
        <f t="array" ref="I167">INDEX($C:$C,ROW()+12*_xlfn.NUMBERVALUE(LEFT(I$1)))-$C167</f>
        <v>2.5609999999999999</v>
      </c>
      <c r="J167" s="13" cm="1">
        <f t="array" ref="J167">INDEX($C:$C,ROW()+12*_xlfn.NUMBERVALUE(LEFT(J$1)))-$C167</f>
        <v>3.6179999999999994</v>
      </c>
      <c r="K167" s="13" cm="1">
        <f t="array" ref="K167">INDEX($C:$C,ROW()+12*_xlfn.NUMBERVALUE(LEFT(K$1)))-$C167</f>
        <v>0.126</v>
      </c>
      <c r="L167" s="13" cm="1">
        <f t="array" ref="L167">INDEX($C:$C,ROW()+12*_xlfn.NUMBERVALUE(LEFT(L$1)))-$C167</f>
        <v>0.126</v>
      </c>
    </row>
    <row r="168" spans="1:12" x14ac:dyDescent="0.25">
      <c r="A168" s="1">
        <v>40344</v>
      </c>
      <c r="B168" s="12">
        <v>0.70199999999999996</v>
      </c>
      <c r="C168" s="12">
        <v>0.72799999999999998</v>
      </c>
      <c r="D168" s="12">
        <v>0.76700000000000002</v>
      </c>
      <c r="E168" s="13" cm="1">
        <f t="array" ref="E168">INDEX($C:$C,ROW()+12*_xlfn.NUMBERVALUE(LEFT(E$1)))-$C168</f>
        <v>2.258</v>
      </c>
      <c r="F168" s="13" cm="1">
        <f t="array" ref="F168">INDEX($C:$C,ROW()+12*_xlfn.NUMBERVALUE(LEFT(F$1)))-$C168</f>
        <v>1.3830000000000002</v>
      </c>
      <c r="G168" s="13" cm="1">
        <f t="array" ref="G168">INDEX($C:$C,ROW()+12*_xlfn.NUMBERVALUE(LEFT(G$1)))-$C168</f>
        <v>1.385</v>
      </c>
      <c r="H168" s="13" cm="1">
        <f t="array" ref="H168">INDEX($C:$C,ROW()+12*_xlfn.NUMBERVALUE(LEFT(H$1)))-$C168</f>
        <v>1.4240000000000002</v>
      </c>
      <c r="I168" s="13" cm="1">
        <f t="array" ref="I168">INDEX($C:$C,ROW()+12*_xlfn.NUMBERVALUE(LEFT(I$1)))-$C168</f>
        <v>2.7359999999999998</v>
      </c>
      <c r="J168" s="13" cm="1">
        <f t="array" ref="J168">INDEX($C:$C,ROW()+12*_xlfn.NUMBERVALUE(LEFT(J$1)))-$C168</f>
        <v>3.726</v>
      </c>
      <c r="K168" s="13" cm="1">
        <f t="array" ref="K168">INDEX($C:$C,ROW()+12*_xlfn.NUMBERVALUE(LEFT(K$1)))-$C168</f>
        <v>0.49500000000000011</v>
      </c>
      <c r="L168" s="13" cm="1">
        <f t="array" ref="L168">INDEX($C:$C,ROW()+12*_xlfn.NUMBERVALUE(LEFT(L$1)))-$C168</f>
        <v>0.49500000000000011</v>
      </c>
    </row>
    <row r="169" spans="1:12" x14ac:dyDescent="0.25">
      <c r="A169" s="1">
        <v>40313</v>
      </c>
      <c r="B169" s="12">
        <v>0.66500000000000004</v>
      </c>
      <c r="C169" s="12">
        <v>0.68700000000000006</v>
      </c>
      <c r="D169" s="12">
        <v>0.70099999999999996</v>
      </c>
      <c r="E169" s="13" cm="1">
        <f t="array" ref="E169">INDEX($C:$C,ROW()+12*_xlfn.NUMBERVALUE(LEFT(E$1)))-$C169</f>
        <v>2.202</v>
      </c>
      <c r="F169" s="13" cm="1">
        <f t="array" ref="F169">INDEX($C:$C,ROW()+12*_xlfn.NUMBERVALUE(LEFT(F$1)))-$C169</f>
        <v>1.4389999999999998</v>
      </c>
      <c r="G169" s="13" cm="1">
        <f t="array" ref="G169">INDEX($C:$C,ROW()+12*_xlfn.NUMBERVALUE(LEFT(G$1)))-$C169</f>
        <v>1.3989999999999998</v>
      </c>
      <c r="H169" s="13" cm="1">
        <f t="array" ref="H169">INDEX($C:$C,ROW()+12*_xlfn.NUMBERVALUE(LEFT(H$1)))-$C169</f>
        <v>1.7139999999999997</v>
      </c>
      <c r="I169" s="13" cm="1">
        <f t="array" ref="I169">INDEX($C:$C,ROW()+12*_xlfn.NUMBERVALUE(LEFT(I$1)))-$C169</f>
        <v>2.7800000000000002</v>
      </c>
      <c r="J169" s="13" cm="1">
        <f t="array" ref="J169">INDEX($C:$C,ROW()+12*_xlfn.NUMBERVALUE(LEFT(J$1)))-$C169</f>
        <v>3.9569999999999999</v>
      </c>
      <c r="K169" s="13" cm="1">
        <f t="array" ref="K169">INDEX($C:$C,ROW()+12*_xlfn.NUMBERVALUE(LEFT(K$1)))-$C169</f>
        <v>0.59499999999999997</v>
      </c>
      <c r="L169" s="13" cm="1">
        <f t="array" ref="L169">INDEX($C:$C,ROW()+12*_xlfn.NUMBERVALUE(LEFT(L$1)))-$C169</f>
        <v>0.59499999999999997</v>
      </c>
    </row>
    <row r="170" spans="1:12" x14ac:dyDescent="0.25">
      <c r="A170" s="1">
        <v>40283</v>
      </c>
      <c r="B170" s="12">
        <v>0.63500000000000001</v>
      </c>
      <c r="C170" s="12">
        <v>0.64500000000000002</v>
      </c>
      <c r="D170" s="12">
        <v>0.66300000000000003</v>
      </c>
      <c r="E170" s="13" cm="1">
        <f t="array" ref="E170">INDEX($C:$C,ROW()+12*_xlfn.NUMBERVALUE(LEFT(E$1)))-$C170</f>
        <v>2.149</v>
      </c>
      <c r="F170" s="13" cm="1">
        <f t="array" ref="F170">INDEX($C:$C,ROW()+12*_xlfn.NUMBERVALUE(LEFT(F$1)))-$C170</f>
        <v>1.492</v>
      </c>
      <c r="G170" s="13" cm="1">
        <f t="array" ref="G170">INDEX($C:$C,ROW()+12*_xlfn.NUMBERVALUE(LEFT(G$1)))-$C170</f>
        <v>1.4039999999999999</v>
      </c>
      <c r="H170" s="13" cm="1">
        <f t="array" ref="H170">INDEX($C:$C,ROW()+12*_xlfn.NUMBERVALUE(LEFT(H$1)))-$C170</f>
        <v>1.8879999999999999</v>
      </c>
      <c r="I170" s="13" cm="1">
        <f t="array" ref="I170">INDEX($C:$C,ROW()+12*_xlfn.NUMBERVALUE(LEFT(I$1)))-$C170</f>
        <v>2.762</v>
      </c>
      <c r="J170" s="13" cm="1">
        <f t="array" ref="J170">INDEX($C:$C,ROW()+12*_xlfn.NUMBERVALUE(LEFT(J$1)))-$C170</f>
        <v>4.0370000000000008</v>
      </c>
      <c r="K170" s="13" cm="1">
        <f t="array" ref="K170">INDEX($C:$C,ROW()+12*_xlfn.NUMBERVALUE(LEFT(K$1)))-$C170</f>
        <v>0.77699999999999991</v>
      </c>
      <c r="L170" s="13" cm="1">
        <f t="array" ref="L170">INDEX($C:$C,ROW()+12*_xlfn.NUMBERVALUE(LEFT(L$1)))-$C170</f>
        <v>0.77699999999999991</v>
      </c>
    </row>
    <row r="171" spans="1:12" x14ac:dyDescent="0.25">
      <c r="A171" s="1">
        <v>40252</v>
      </c>
      <c r="B171" s="12">
        <v>0.63400000000000001</v>
      </c>
      <c r="C171" s="12">
        <v>0.64500000000000002</v>
      </c>
      <c r="D171" s="12">
        <v>0.65500000000000003</v>
      </c>
      <c r="E171" s="13" cm="1">
        <f t="array" ref="E171">INDEX($C:$C,ROW()+12*_xlfn.NUMBERVALUE(LEFT(E$1)))-$C171</f>
        <v>2.0779999999999998</v>
      </c>
      <c r="F171" s="13" cm="1">
        <f t="array" ref="F171">INDEX($C:$C,ROW()+12*_xlfn.NUMBERVALUE(LEFT(F$1)))-$C171</f>
        <v>1.492</v>
      </c>
      <c r="G171" s="13" cm="1">
        <f t="array" ref="G171">INDEX($C:$C,ROW()+12*_xlfn.NUMBERVALUE(LEFT(G$1)))-$C171</f>
        <v>1.3839999999999999</v>
      </c>
      <c r="H171" s="13" cm="1">
        <f t="array" ref="H171">INDEX($C:$C,ROW()+12*_xlfn.NUMBERVALUE(LEFT(H$1)))-$C171</f>
        <v>1.8849999999999998</v>
      </c>
      <c r="I171" s="13" cm="1">
        <f t="array" ref="I171">INDEX($C:$C,ROW()+12*_xlfn.NUMBERVALUE(LEFT(I$1)))-$C171</f>
        <v>2.746</v>
      </c>
      <c r="J171" s="13" cm="1">
        <f t="array" ref="J171">INDEX($C:$C,ROW()+12*_xlfn.NUMBERVALUE(LEFT(J$1)))-$C171</f>
        <v>4.0640000000000001</v>
      </c>
      <c r="K171" s="13" cm="1">
        <f t="array" ref="K171">INDEX($C:$C,ROW()+12*_xlfn.NUMBERVALUE(LEFT(K$1)))-$C171</f>
        <v>0.99</v>
      </c>
      <c r="L171" s="13" cm="1">
        <f t="array" ref="L171">INDEX($C:$C,ROW()+12*_xlfn.NUMBERVALUE(LEFT(L$1)))-$C171</f>
        <v>0.99</v>
      </c>
    </row>
    <row r="172" spans="1:12" x14ac:dyDescent="0.25">
      <c r="A172" s="1">
        <v>40224</v>
      </c>
      <c r="B172" s="12">
        <v>0.65600000000000003</v>
      </c>
      <c r="C172" s="12">
        <v>0.66200000000000003</v>
      </c>
      <c r="D172" s="12">
        <v>0.66500000000000004</v>
      </c>
      <c r="E172" s="13" cm="1">
        <f t="array" ref="E172">INDEX($C:$C,ROW()+12*_xlfn.NUMBERVALUE(LEFT(E$1)))-$C172</f>
        <v>1.9380000000000002</v>
      </c>
      <c r="F172" s="13" cm="1">
        <f t="array" ref="F172">INDEX($C:$C,ROW()+12*_xlfn.NUMBERVALUE(LEFT(F$1)))-$C172</f>
        <v>1.476</v>
      </c>
      <c r="G172" s="13" cm="1">
        <f t="array" ref="G172">INDEX($C:$C,ROW()+12*_xlfn.NUMBERVALUE(LEFT(G$1)))-$C172</f>
        <v>1.4090000000000003</v>
      </c>
      <c r="H172" s="13" cm="1">
        <f t="array" ref="H172">INDEX($C:$C,ROW()+12*_xlfn.NUMBERVALUE(LEFT(H$1)))-$C172</f>
        <v>2.0249999999999999</v>
      </c>
      <c r="I172" s="13" cm="1">
        <f t="array" ref="I172">INDEX($C:$C,ROW()+12*_xlfn.NUMBERVALUE(LEFT(I$1)))-$C172</f>
        <v>2.6950000000000003</v>
      </c>
      <c r="J172" s="13" cm="1">
        <f t="array" ref="J172">INDEX($C:$C,ROW()+12*_xlfn.NUMBERVALUE(LEFT(J$1)))-$C172</f>
        <v>4.0940000000000003</v>
      </c>
      <c r="K172" s="13" cm="1">
        <f t="array" ref="K172">INDEX($C:$C,ROW()+12*_xlfn.NUMBERVALUE(LEFT(K$1)))-$C172</f>
        <v>1.2810000000000001</v>
      </c>
      <c r="L172" s="13" cm="1">
        <f t="array" ref="L172">INDEX($C:$C,ROW()+12*_xlfn.NUMBERVALUE(LEFT(L$1)))-$C172</f>
        <v>1.2810000000000001</v>
      </c>
    </row>
    <row r="173" spans="1:12" x14ac:dyDescent="0.25">
      <c r="A173" s="1">
        <v>40193</v>
      </c>
      <c r="B173" s="12">
        <v>0.66500000000000004</v>
      </c>
      <c r="C173" s="12">
        <v>0.68</v>
      </c>
      <c r="D173" s="12">
        <v>0.7</v>
      </c>
      <c r="E173" s="13" cm="1">
        <f t="array" ref="E173">INDEX($C:$C,ROW()+12*_xlfn.NUMBERVALUE(LEFT(E$1)))-$C173</f>
        <v>1.8329999999999997</v>
      </c>
      <c r="F173" s="13" cm="1">
        <f t="array" ref="F173">INDEX($C:$C,ROW()+12*_xlfn.NUMBERVALUE(LEFT(F$1)))-$C173</f>
        <v>1.4649999999999999</v>
      </c>
      <c r="G173" s="13" cm="1">
        <f t="array" ref="G173">INDEX($C:$C,ROW()+12*_xlfn.NUMBERVALUE(LEFT(G$1)))-$C173</f>
        <v>1.4089999999999998</v>
      </c>
      <c r="H173" s="13" cm="1">
        <f t="array" ref="H173">INDEX($C:$C,ROW()+12*_xlfn.NUMBERVALUE(LEFT(H$1)))-$C173</f>
        <v>2.1519999999999997</v>
      </c>
      <c r="I173" s="13" cm="1">
        <f t="array" ref="I173">INDEX($C:$C,ROW()+12*_xlfn.NUMBERVALUE(LEFT(I$1)))-$C173</f>
        <v>2.6589999999999998</v>
      </c>
      <c r="J173" s="13" cm="1">
        <f t="array" ref="J173">INDEX($C:$C,ROW()+12*_xlfn.NUMBERVALUE(LEFT(J$1)))-$C173</f>
        <v>4.0910000000000002</v>
      </c>
      <c r="K173" s="13" cm="1">
        <f t="array" ref="K173">INDEX($C:$C,ROW()+12*_xlfn.NUMBERVALUE(LEFT(K$1)))-$C173</f>
        <v>1.7769999999999997</v>
      </c>
      <c r="L173" s="13" cm="1">
        <f t="array" ref="L173">INDEX($C:$C,ROW()+12*_xlfn.NUMBERVALUE(LEFT(L$1)))-$C173</f>
        <v>1.7769999999999997</v>
      </c>
    </row>
    <row r="174" spans="1:12" x14ac:dyDescent="0.25">
      <c r="A174" s="1">
        <v>40162</v>
      </c>
      <c r="B174" s="12">
        <v>0.7</v>
      </c>
      <c r="C174" s="12">
        <v>0.71299999999999997</v>
      </c>
      <c r="D174" s="12">
        <v>0.72099999999999997</v>
      </c>
      <c r="E174" s="13" cm="1">
        <f t="array" ref="E174">INDEX($C:$C,ROW()+12*_xlfn.NUMBERVALUE(LEFT(E$1)))-$C174</f>
        <v>1.7599999999999998</v>
      </c>
      <c r="F174" s="13" cm="1">
        <f t="array" ref="F174">INDEX($C:$C,ROW()+12*_xlfn.NUMBERVALUE(LEFT(F$1)))-$C174</f>
        <v>1.46</v>
      </c>
      <c r="G174" s="13" cm="1">
        <f t="array" ref="G174">INDEX($C:$C,ROW()+12*_xlfn.NUMBERVALUE(LEFT(G$1)))-$C174</f>
        <v>1.4359999999999999</v>
      </c>
      <c r="H174" s="13" cm="1">
        <f t="array" ref="H174">INDEX($C:$C,ROW()+12*_xlfn.NUMBERVALUE(LEFT(H$1)))-$C174</f>
        <v>2.2279999999999998</v>
      </c>
      <c r="I174" s="13" cm="1">
        <f t="array" ref="I174">INDEX($C:$C,ROW()+12*_xlfn.NUMBERVALUE(LEFT(I$1)))-$C174</f>
        <v>2.6320000000000001</v>
      </c>
      <c r="J174" s="13" cm="1">
        <f t="array" ref="J174">INDEX($C:$C,ROW()+12*_xlfn.NUMBERVALUE(LEFT(J$1)))-$C174</f>
        <v>4.226</v>
      </c>
      <c r="K174" s="13" cm="1">
        <f t="array" ref="K174">INDEX($C:$C,ROW()+12*_xlfn.NUMBERVALUE(LEFT(K$1)))-$C174</f>
        <v>2.58</v>
      </c>
      <c r="L174" s="13" cm="1">
        <f t="array" ref="L174">INDEX($C:$C,ROW()+12*_xlfn.NUMBERVALUE(LEFT(L$1)))-$C174</f>
        <v>2.58</v>
      </c>
    </row>
    <row r="175" spans="1:12" x14ac:dyDescent="0.25">
      <c r="A175" s="1">
        <v>40132</v>
      </c>
      <c r="B175" s="12">
        <v>0.71399999999999997</v>
      </c>
      <c r="C175" s="12">
        <v>0.71599999999999997</v>
      </c>
      <c r="D175" s="12">
        <v>0.72199999999999998</v>
      </c>
      <c r="E175" s="13" cm="1">
        <f t="array" ref="E175">INDEX($C:$C,ROW()+12*_xlfn.NUMBERVALUE(LEFT(E$1)))-$C175</f>
        <v>1.6450000000000002</v>
      </c>
      <c r="F175" s="13" cm="1">
        <f t="array" ref="F175">INDEX($C:$C,ROW()+12*_xlfn.NUMBERVALUE(LEFT(F$1)))-$C175</f>
        <v>1.454</v>
      </c>
      <c r="G175" s="13" cm="1">
        <f t="array" ref="G175">INDEX($C:$C,ROW()+12*_xlfn.NUMBERVALUE(LEFT(G$1)))-$C175</f>
        <v>1.4429999999999998</v>
      </c>
      <c r="H175" s="13" cm="1">
        <f t="array" ref="H175">INDEX($C:$C,ROW()+12*_xlfn.NUMBERVALUE(LEFT(H$1)))-$C175</f>
        <v>2.4080000000000004</v>
      </c>
      <c r="I175" s="13" cm="1">
        <f t="array" ref="I175">INDEX($C:$C,ROW()+12*_xlfn.NUMBERVALUE(LEFT(I$1)))-$C175</f>
        <v>2.67</v>
      </c>
      <c r="J175" s="13" cm="1">
        <f t="array" ref="J175">INDEX($C:$C,ROW()+12*_xlfn.NUMBERVALUE(LEFT(J$1)))-$C175</f>
        <v>4.3759999999999994</v>
      </c>
      <c r="K175" s="13" cm="1">
        <f t="array" ref="K175">INDEX($C:$C,ROW()+12*_xlfn.NUMBERVALUE(LEFT(K$1)))-$C175</f>
        <v>3.5220000000000002</v>
      </c>
      <c r="L175" s="13" cm="1">
        <f t="array" ref="L175">INDEX($C:$C,ROW()+12*_xlfn.NUMBERVALUE(LEFT(L$1)))-$C175</f>
        <v>3.5220000000000002</v>
      </c>
    </row>
    <row r="176" spans="1:12" x14ac:dyDescent="0.25">
      <c r="A176" s="1">
        <v>40101</v>
      </c>
      <c r="B176" s="12">
        <v>0.72</v>
      </c>
      <c r="C176" s="12">
        <v>0.73799999999999999</v>
      </c>
      <c r="D176" s="12">
        <v>0.754</v>
      </c>
      <c r="E176" s="13" cm="1">
        <f t="array" ref="E176">INDEX($C:$C,ROW()+12*_xlfn.NUMBERVALUE(LEFT(E$1)))-$C176</f>
        <v>1.4590000000000001</v>
      </c>
      <c r="F176" s="13" cm="1">
        <f t="array" ref="F176">INDEX($C:$C,ROW()+12*_xlfn.NUMBERVALUE(LEFT(F$1)))-$C176</f>
        <v>1.4089999999999998</v>
      </c>
      <c r="G176" s="13" cm="1">
        <f t="array" ref="G176">INDEX($C:$C,ROW()+12*_xlfn.NUMBERVALUE(LEFT(G$1)))-$C176</f>
        <v>1.4060000000000001</v>
      </c>
      <c r="H176" s="13" cm="1">
        <f t="array" ref="H176">INDEX($C:$C,ROW()+12*_xlfn.NUMBERVALUE(LEFT(H$1)))-$C176</f>
        <v>2.5230000000000001</v>
      </c>
      <c r="I176" s="13" cm="1">
        <f t="array" ref="I176">INDEX($C:$C,ROW()+12*_xlfn.NUMBERVALUE(LEFT(I$1)))-$C176</f>
        <v>2.8620000000000001</v>
      </c>
      <c r="J176" s="13" cm="1">
        <f t="array" ref="J176">INDEX($C:$C,ROW()+12*_xlfn.NUMBERVALUE(LEFT(J$1)))-$C176</f>
        <v>4.3030000000000008</v>
      </c>
      <c r="K176" s="13" cm="1">
        <f t="array" ref="K176">INDEX($C:$C,ROW()+12*_xlfn.NUMBERVALUE(LEFT(K$1)))-$C176</f>
        <v>4.375</v>
      </c>
      <c r="L176" s="13" cm="1">
        <f t="array" ref="L176">INDEX($C:$C,ROW()+12*_xlfn.NUMBERVALUE(LEFT(L$1)))-$C176</f>
        <v>4.375</v>
      </c>
    </row>
    <row r="177" spans="1:12" x14ac:dyDescent="0.25">
      <c r="A177" s="1">
        <v>40071</v>
      </c>
      <c r="B177" s="12">
        <v>0.73899999999999999</v>
      </c>
      <c r="C177" s="12">
        <v>0.77200000000000002</v>
      </c>
      <c r="D177" s="12">
        <v>0.81899999999999995</v>
      </c>
      <c r="E177" s="13" cm="1">
        <f t="array" ref="E177">INDEX($C:$C,ROW()+12*_xlfn.NUMBERVALUE(LEFT(E$1)))-$C177</f>
        <v>1.3669999999999998</v>
      </c>
      <c r="F177" s="13" cm="1">
        <f t="array" ref="F177">INDEX($C:$C,ROW()+12*_xlfn.NUMBERVALUE(LEFT(F$1)))-$C177</f>
        <v>1.3470000000000002</v>
      </c>
      <c r="G177" s="13" cm="1">
        <f t="array" ref="G177">INDEX($C:$C,ROW()+12*_xlfn.NUMBERVALUE(LEFT(G$1)))-$C177</f>
        <v>1.3749999999999998</v>
      </c>
      <c r="H177" s="13" cm="1">
        <f t="array" ref="H177">INDEX($C:$C,ROW()+12*_xlfn.NUMBERVALUE(LEFT(H$1)))-$C177</f>
        <v>2.5380000000000003</v>
      </c>
      <c r="I177" s="13" cm="1">
        <f t="array" ref="I177">INDEX($C:$C,ROW()+12*_xlfn.NUMBERVALUE(LEFT(I$1)))-$C177</f>
        <v>3.2110000000000003</v>
      </c>
      <c r="J177" s="13" cm="1">
        <f t="array" ref="J177">INDEX($C:$C,ROW()+12*_xlfn.NUMBERVALUE(LEFT(J$1)))-$C177</f>
        <v>4.0809999999999995</v>
      </c>
      <c r="K177" s="13" cm="1">
        <f t="array" ref="K177">INDEX($C:$C,ROW()+12*_xlfn.NUMBERVALUE(LEFT(K$1)))-$C177</f>
        <v>4.2469999999999999</v>
      </c>
      <c r="L177" s="13" cm="1">
        <f t="array" ref="L177">INDEX($C:$C,ROW()+12*_xlfn.NUMBERVALUE(LEFT(L$1)))-$C177</f>
        <v>4.2469999999999999</v>
      </c>
    </row>
    <row r="178" spans="1:12" x14ac:dyDescent="0.25">
      <c r="A178" s="1">
        <v>40040</v>
      </c>
      <c r="B178" s="12">
        <v>0.82099999999999995</v>
      </c>
      <c r="C178" s="12">
        <v>0.86</v>
      </c>
      <c r="D178" s="12">
        <v>0.88600000000000001</v>
      </c>
      <c r="E178" s="13" cm="1">
        <f t="array" ref="E178">INDEX($C:$C,ROW()+12*_xlfn.NUMBERVALUE(LEFT(E$1)))-$C178</f>
        <v>1.2720000000000002</v>
      </c>
      <c r="F178" s="13" cm="1">
        <f t="array" ref="F178">INDEX($C:$C,ROW()+12*_xlfn.NUMBERVALUE(LEFT(F$1)))-$C178</f>
        <v>1.254</v>
      </c>
      <c r="G178" s="13" cm="1">
        <f t="array" ref="G178">INDEX($C:$C,ROW()+12*_xlfn.NUMBERVALUE(LEFT(G$1)))-$C178</f>
        <v>1.2800000000000002</v>
      </c>
      <c r="H178" s="13" cm="1">
        <f t="array" ref="H178">INDEX($C:$C,ROW()+12*_xlfn.NUMBERVALUE(LEFT(H$1)))-$C178</f>
        <v>2.492</v>
      </c>
      <c r="I178" s="13" cm="1">
        <f t="array" ref="I178">INDEX($C:$C,ROW()+12*_xlfn.NUMBERVALUE(LEFT(I$1)))-$C178</f>
        <v>3.4940000000000002</v>
      </c>
      <c r="J178" s="13" cm="1">
        <f t="array" ref="J178">INDEX($C:$C,ROW()+12*_xlfn.NUMBERVALUE(LEFT(J$1)))-$C178</f>
        <v>3.9170000000000003</v>
      </c>
      <c r="K178" s="13" cm="1">
        <f t="array" ref="K178">INDEX($C:$C,ROW()+12*_xlfn.NUMBERVALUE(LEFT(K$1)))-$C178</f>
        <v>4.1049999999999995</v>
      </c>
      <c r="L178" s="13" cm="1">
        <f t="array" ref="L178">INDEX($C:$C,ROW()+12*_xlfn.NUMBERVALUE(LEFT(L$1)))-$C178</f>
        <v>4.1049999999999995</v>
      </c>
    </row>
    <row r="179" spans="1:12" x14ac:dyDescent="0.25">
      <c r="A179" s="1">
        <v>40009</v>
      </c>
      <c r="B179" s="12">
        <v>0.89300000000000002</v>
      </c>
      <c r="C179" s="12">
        <v>0.97499999999999998</v>
      </c>
      <c r="D179" s="12">
        <v>1.085</v>
      </c>
      <c r="E179" s="13" cm="1">
        <f t="array" ref="E179">INDEX($C:$C,ROW()+12*_xlfn.NUMBERVALUE(LEFT(E$1)))-$C179</f>
        <v>1.1440000000000001</v>
      </c>
      <c r="F179" s="13" cm="1">
        <f t="array" ref="F179">INDEX($C:$C,ROW()+12*_xlfn.NUMBERVALUE(LEFT(F$1)))-$C179</f>
        <v>1.141</v>
      </c>
      <c r="G179" s="13" cm="1">
        <f t="array" ref="G179">INDEX($C:$C,ROW()+12*_xlfn.NUMBERVALUE(LEFT(G$1)))-$C179</f>
        <v>1.1549999999999998</v>
      </c>
      <c r="H179" s="13" cm="1">
        <f t="array" ref="H179">INDEX($C:$C,ROW()+12*_xlfn.NUMBERVALUE(LEFT(H$1)))-$C179</f>
        <v>2.4350000000000001</v>
      </c>
      <c r="I179" s="13" cm="1">
        <f t="array" ref="I179">INDEX($C:$C,ROW()+12*_xlfn.NUMBERVALUE(LEFT(I$1)))-$C179</f>
        <v>3.4919999999999995</v>
      </c>
      <c r="J179" s="13" cm="1">
        <f t="array" ref="J179">INDEX($C:$C,ROW()+12*_xlfn.NUMBERVALUE(LEFT(J$1)))-$C179</f>
        <v>3.6080000000000001</v>
      </c>
      <c r="K179" s="13" cm="1">
        <f t="array" ref="K179">INDEX($C:$C,ROW()+12*_xlfn.NUMBERVALUE(LEFT(K$1)))-$C179</f>
        <v>3.9860000000000002</v>
      </c>
      <c r="L179" s="13" cm="1">
        <f t="array" ref="L179">INDEX($C:$C,ROW()+12*_xlfn.NUMBERVALUE(LEFT(L$1)))-$C179</f>
        <v>3.9860000000000002</v>
      </c>
    </row>
    <row r="180" spans="1:12" x14ac:dyDescent="0.25">
      <c r="A180" s="1">
        <v>39979</v>
      </c>
      <c r="B180" s="12">
        <v>1.099</v>
      </c>
      <c r="C180" s="12">
        <v>1.2230000000000001</v>
      </c>
      <c r="D180" s="12">
        <v>1.286</v>
      </c>
      <c r="E180" s="13" cm="1">
        <f t="array" ref="E180">INDEX($C:$C,ROW()+12*_xlfn.NUMBERVALUE(LEFT(E$1)))-$C180</f>
        <v>0.88800000000000012</v>
      </c>
      <c r="F180" s="13" cm="1">
        <f t="array" ref="F180">INDEX($C:$C,ROW()+12*_xlfn.NUMBERVALUE(LEFT(F$1)))-$C180</f>
        <v>0.8899999999999999</v>
      </c>
      <c r="G180" s="13" cm="1">
        <f t="array" ref="G180">INDEX($C:$C,ROW()+12*_xlfn.NUMBERVALUE(LEFT(G$1)))-$C180</f>
        <v>0.92900000000000005</v>
      </c>
      <c r="H180" s="13" cm="1">
        <f t="array" ref="H180">INDEX($C:$C,ROW()+12*_xlfn.NUMBERVALUE(LEFT(H$1)))-$C180</f>
        <v>2.2409999999999997</v>
      </c>
      <c r="I180" s="13" cm="1">
        <f t="array" ref="I180">INDEX($C:$C,ROW()+12*_xlfn.NUMBERVALUE(LEFT(I$1)))-$C180</f>
        <v>3.2309999999999999</v>
      </c>
      <c r="J180" s="13" cm="1">
        <f t="array" ref="J180">INDEX($C:$C,ROW()+12*_xlfn.NUMBERVALUE(LEFT(J$1)))-$C180</f>
        <v>3.2789999999999999</v>
      </c>
      <c r="K180" s="13" cm="1">
        <f t="array" ref="K180">INDEX($C:$C,ROW()+12*_xlfn.NUMBERVALUE(LEFT(K$1)))-$C180</f>
        <v>3.718</v>
      </c>
      <c r="L180" s="13" cm="1">
        <f t="array" ref="L180">INDEX($C:$C,ROW()+12*_xlfn.NUMBERVALUE(LEFT(L$1)))-$C180</f>
        <v>3.718</v>
      </c>
    </row>
    <row r="181" spans="1:12" x14ac:dyDescent="0.25">
      <c r="A181" s="1">
        <v>39948</v>
      </c>
      <c r="B181" s="12">
        <v>1.2370000000000001</v>
      </c>
      <c r="C181" s="12">
        <v>1.282</v>
      </c>
      <c r="D181" s="12">
        <v>1.3540000000000001</v>
      </c>
      <c r="E181" s="13" cm="1">
        <f t="array" ref="E181">INDEX($C:$C,ROW()+12*_xlfn.NUMBERVALUE(LEFT(E$1)))-$C181</f>
        <v>0.84399999999999986</v>
      </c>
      <c r="F181" s="13" cm="1">
        <f t="array" ref="F181">INDEX($C:$C,ROW()+12*_xlfn.NUMBERVALUE(LEFT(F$1)))-$C181</f>
        <v>0.80399999999999983</v>
      </c>
      <c r="G181" s="13" cm="1">
        <f t="array" ref="G181">INDEX($C:$C,ROW()+12*_xlfn.NUMBERVALUE(LEFT(G$1)))-$C181</f>
        <v>1.1189999999999998</v>
      </c>
      <c r="H181" s="13" cm="1">
        <f t="array" ref="H181">INDEX($C:$C,ROW()+12*_xlfn.NUMBERVALUE(LEFT(H$1)))-$C181</f>
        <v>2.1850000000000001</v>
      </c>
      <c r="I181" s="13" cm="1">
        <f t="array" ref="I181">INDEX($C:$C,ROW()+12*_xlfn.NUMBERVALUE(LEFT(I$1)))-$C181</f>
        <v>3.3620000000000001</v>
      </c>
      <c r="J181" s="13" cm="1">
        <f t="array" ref="J181">INDEX($C:$C,ROW()+12*_xlfn.NUMBERVALUE(LEFT(J$1)))-$C181</f>
        <v>3.08</v>
      </c>
      <c r="K181" s="13" cm="1">
        <f t="array" ref="K181">INDEX($C:$C,ROW()+12*_xlfn.NUMBERVALUE(LEFT(K$1)))-$C181</f>
        <v>3.5750000000000002</v>
      </c>
      <c r="L181" s="13" cm="1">
        <f t="array" ref="L181">INDEX($C:$C,ROW()+12*_xlfn.NUMBERVALUE(LEFT(L$1)))-$C181</f>
        <v>3.5750000000000002</v>
      </c>
    </row>
    <row r="182" spans="1:12" x14ac:dyDescent="0.25">
      <c r="A182" s="1">
        <v>39918</v>
      </c>
      <c r="B182" s="12">
        <v>1.365</v>
      </c>
      <c r="C182" s="12">
        <v>1.4219999999999999</v>
      </c>
      <c r="D182" s="12">
        <v>1.498</v>
      </c>
      <c r="E182" s="13" cm="1">
        <f t="array" ref="E182">INDEX($C:$C,ROW()+12*_xlfn.NUMBERVALUE(LEFT(E$1)))-$C182</f>
        <v>0.71500000000000008</v>
      </c>
      <c r="F182" s="13" cm="1">
        <f t="array" ref="F182">INDEX($C:$C,ROW()+12*_xlfn.NUMBERVALUE(LEFT(F$1)))-$C182</f>
        <v>0.627</v>
      </c>
      <c r="G182" s="13" cm="1">
        <f t="array" ref="G182">INDEX($C:$C,ROW()+12*_xlfn.NUMBERVALUE(LEFT(G$1)))-$C182</f>
        <v>1.111</v>
      </c>
      <c r="H182" s="13" cm="1">
        <f t="array" ref="H182">INDEX($C:$C,ROW()+12*_xlfn.NUMBERVALUE(LEFT(H$1)))-$C182</f>
        <v>1.9850000000000001</v>
      </c>
      <c r="I182" s="13" cm="1">
        <f t="array" ref="I182">INDEX($C:$C,ROW()+12*_xlfn.NUMBERVALUE(LEFT(I$1)))-$C182</f>
        <v>3.2600000000000007</v>
      </c>
      <c r="J182" s="13" cm="1">
        <f t="array" ref="J182">INDEX($C:$C,ROW()+12*_xlfn.NUMBERVALUE(LEFT(J$1)))-$C182</f>
        <v>2.5030000000000001</v>
      </c>
      <c r="K182" s="13" cm="1">
        <f t="array" ref="K182">INDEX($C:$C,ROW()+12*_xlfn.NUMBERVALUE(LEFT(K$1)))-$C182</f>
        <v>3.3620000000000001</v>
      </c>
      <c r="L182" s="13" cm="1">
        <f t="array" ref="L182">INDEX($C:$C,ROW()+12*_xlfn.NUMBERVALUE(LEFT(L$1)))-$C182</f>
        <v>3.3620000000000001</v>
      </c>
    </row>
    <row r="183" spans="1:12" x14ac:dyDescent="0.25">
      <c r="A183" s="1">
        <v>39887</v>
      </c>
      <c r="B183" s="12">
        <v>1.51</v>
      </c>
      <c r="C183" s="12">
        <v>1.635</v>
      </c>
      <c r="D183" s="12">
        <v>1.8109999999999999</v>
      </c>
      <c r="E183" s="13" cm="1">
        <f t="array" ref="E183">INDEX($C:$C,ROW()+12*_xlfn.NUMBERVALUE(LEFT(E$1)))-$C183</f>
        <v>0.502</v>
      </c>
      <c r="F183" s="13" cm="1">
        <f t="array" ref="F183">INDEX($C:$C,ROW()+12*_xlfn.NUMBERVALUE(LEFT(F$1)))-$C183</f>
        <v>0.39399999999999991</v>
      </c>
      <c r="G183" s="13" cm="1">
        <f t="array" ref="G183">INDEX($C:$C,ROW()+12*_xlfn.NUMBERVALUE(LEFT(G$1)))-$C183</f>
        <v>0.8949999999999998</v>
      </c>
      <c r="H183" s="13" cm="1">
        <f t="array" ref="H183">INDEX($C:$C,ROW()+12*_xlfn.NUMBERVALUE(LEFT(H$1)))-$C183</f>
        <v>1.756</v>
      </c>
      <c r="I183" s="13" cm="1">
        <f t="array" ref="I183">INDEX($C:$C,ROW()+12*_xlfn.NUMBERVALUE(LEFT(I$1)))-$C183</f>
        <v>3.0739999999999998</v>
      </c>
      <c r="J183" s="13" cm="1">
        <f t="array" ref="J183">INDEX($C:$C,ROW()+12*_xlfn.NUMBERVALUE(LEFT(J$1)))-$C183</f>
        <v>2.1120000000000001</v>
      </c>
      <c r="K183" s="13" cm="1">
        <f t="array" ref="K183">INDEX($C:$C,ROW()+12*_xlfn.NUMBERVALUE(LEFT(K$1)))-$C183</f>
        <v>2.9610000000000003</v>
      </c>
      <c r="L183" s="13" cm="1">
        <f t="array" ref="L183">INDEX($C:$C,ROW()+12*_xlfn.NUMBERVALUE(LEFT(L$1)))-$C183</f>
        <v>2.9610000000000003</v>
      </c>
    </row>
    <row r="184" spans="1:12" x14ac:dyDescent="0.25">
      <c r="A184" s="1">
        <v>39859</v>
      </c>
      <c r="B184" s="12">
        <v>1.825</v>
      </c>
      <c r="C184" s="12">
        <v>1.9430000000000001</v>
      </c>
      <c r="D184" s="12">
        <v>2.077</v>
      </c>
      <c r="E184" s="13" cm="1">
        <f t="array" ref="E184">INDEX($C:$C,ROW()+12*_xlfn.NUMBERVALUE(LEFT(E$1)))-$C184</f>
        <v>0.19499999999999984</v>
      </c>
      <c r="F184" s="13" cm="1">
        <f t="array" ref="F184">INDEX($C:$C,ROW()+12*_xlfn.NUMBERVALUE(LEFT(F$1)))-$C184</f>
        <v>0.12800000000000011</v>
      </c>
      <c r="G184" s="13" cm="1">
        <f t="array" ref="G184">INDEX($C:$C,ROW()+12*_xlfn.NUMBERVALUE(LEFT(G$1)))-$C184</f>
        <v>0.74399999999999977</v>
      </c>
      <c r="H184" s="13" cm="1">
        <f t="array" ref="H184">INDEX($C:$C,ROW()+12*_xlfn.NUMBERVALUE(LEFT(H$1)))-$C184</f>
        <v>1.4140000000000001</v>
      </c>
      <c r="I184" s="13" cm="1">
        <f t="array" ref="I184">INDEX($C:$C,ROW()+12*_xlfn.NUMBERVALUE(LEFT(I$1)))-$C184</f>
        <v>2.8130000000000002</v>
      </c>
      <c r="J184" s="13" cm="1">
        <f t="array" ref="J184">INDEX($C:$C,ROW()+12*_xlfn.NUMBERVALUE(LEFT(J$1)))-$C184</f>
        <v>1.5939999999999999</v>
      </c>
      <c r="K184" s="13" cm="1">
        <f t="array" ref="K184">INDEX($C:$C,ROW()+12*_xlfn.NUMBERVALUE(LEFT(K$1)))-$C184</f>
        <v>2.419</v>
      </c>
      <c r="L184" s="13" cm="1">
        <f t="array" ref="L184">INDEX($C:$C,ROW()+12*_xlfn.NUMBERVALUE(LEFT(L$1)))-$C184</f>
        <v>2.419</v>
      </c>
    </row>
    <row r="185" spans="1:12" x14ac:dyDescent="0.25">
      <c r="A185" s="1">
        <v>39828</v>
      </c>
      <c r="B185" s="12">
        <v>2.0859999999999999</v>
      </c>
      <c r="C185" s="12">
        <v>2.4569999999999999</v>
      </c>
      <c r="D185" s="12">
        <v>2.859</v>
      </c>
      <c r="E185" s="13" cm="1">
        <f t="array" ref="E185">INDEX($C:$C,ROW()+12*_xlfn.NUMBERVALUE(LEFT(E$1)))-$C185</f>
        <v>-0.31199999999999983</v>
      </c>
      <c r="F185" s="13" cm="1">
        <f t="array" ref="F185">INDEX($C:$C,ROW()+12*_xlfn.NUMBERVALUE(LEFT(F$1)))-$C185</f>
        <v>-0.36799999999999988</v>
      </c>
      <c r="G185" s="13" cm="1">
        <f t="array" ref="G185">INDEX($C:$C,ROW()+12*_xlfn.NUMBERVALUE(LEFT(G$1)))-$C185</f>
        <v>0.375</v>
      </c>
      <c r="H185" s="13" cm="1">
        <f t="array" ref="H185">INDEX($C:$C,ROW()+12*_xlfn.NUMBERVALUE(LEFT(H$1)))-$C185</f>
        <v>0.88200000000000012</v>
      </c>
      <c r="I185" s="13" cm="1">
        <f t="array" ref="I185">INDEX($C:$C,ROW()+12*_xlfn.NUMBERVALUE(LEFT(I$1)))-$C185</f>
        <v>2.3140000000000001</v>
      </c>
      <c r="J185" s="13" cm="1">
        <f t="array" ref="J185">INDEX($C:$C,ROW()+12*_xlfn.NUMBERVALUE(LEFT(J$1)))-$C185</f>
        <v>0.88600000000000012</v>
      </c>
      <c r="K185" s="13" cm="1">
        <f t="array" ref="K185">INDEX($C:$C,ROW()+12*_xlfn.NUMBERVALUE(LEFT(K$1)))-$C185</f>
        <v>2.0250000000000004</v>
      </c>
      <c r="L185" s="13" cm="1">
        <f t="array" ref="L185">INDEX($C:$C,ROW()+12*_xlfn.NUMBERVALUE(LEFT(L$1)))-$C185</f>
        <v>2.0250000000000004</v>
      </c>
    </row>
    <row r="186" spans="1:12" x14ac:dyDescent="0.25">
      <c r="A186" s="1">
        <v>39797</v>
      </c>
      <c r="B186" s="12">
        <v>2.8919999999999999</v>
      </c>
      <c r="C186" s="12">
        <v>3.2930000000000001</v>
      </c>
      <c r="D186" s="12">
        <v>3.8159999999999998</v>
      </c>
      <c r="E186" s="13" cm="1">
        <f t="array" ref="E186">INDEX($C:$C,ROW()+12*_xlfn.NUMBERVALUE(LEFT(E$1)))-$C186</f>
        <v>-1.1200000000000001</v>
      </c>
      <c r="F186" s="13" cm="1">
        <f t="array" ref="F186">INDEX($C:$C,ROW()+12*_xlfn.NUMBERVALUE(LEFT(F$1)))-$C186</f>
        <v>-1.1440000000000001</v>
      </c>
      <c r="G186" s="13" cm="1">
        <f t="array" ref="G186">INDEX($C:$C,ROW()+12*_xlfn.NUMBERVALUE(LEFT(G$1)))-$C186</f>
        <v>-0.35200000000000031</v>
      </c>
      <c r="H186" s="13" cm="1">
        <f t="array" ref="H186">INDEX($C:$C,ROW()+12*_xlfn.NUMBERVALUE(LEFT(H$1)))-$C186</f>
        <v>5.2000000000000046E-2</v>
      </c>
      <c r="I186" s="13" cm="1">
        <f t="array" ref="I186">INDEX($C:$C,ROW()+12*_xlfn.NUMBERVALUE(LEFT(I$1)))-$C186</f>
        <v>1.6459999999999999</v>
      </c>
      <c r="J186" s="13" cm="1">
        <f t="array" ref="J186">INDEX($C:$C,ROW()+12*_xlfn.NUMBERVALUE(LEFT(J$1)))-$C186</f>
        <v>0.15300000000000002</v>
      </c>
      <c r="K186" s="13"/>
      <c r="L186" s="13"/>
    </row>
    <row r="187" spans="1:12" x14ac:dyDescent="0.25">
      <c r="A187" s="1">
        <v>39767</v>
      </c>
      <c r="B187" s="12">
        <v>3.8530000000000002</v>
      </c>
      <c r="C187" s="12">
        <v>4.2380000000000004</v>
      </c>
      <c r="D187" s="12">
        <v>4.7329999999999997</v>
      </c>
      <c r="E187" s="13" cm="1">
        <f t="array" ref="E187">INDEX($C:$C,ROW()+12*_xlfn.NUMBERVALUE(LEFT(E$1)))-$C187</f>
        <v>-2.0680000000000005</v>
      </c>
      <c r="F187" s="13" cm="1">
        <f t="array" ref="F187">INDEX($C:$C,ROW()+12*_xlfn.NUMBERVALUE(LEFT(F$1)))-$C187</f>
        <v>-2.0790000000000006</v>
      </c>
      <c r="G187" s="13" cm="1">
        <f t="array" ref="G187">INDEX($C:$C,ROW()+12*_xlfn.NUMBERVALUE(LEFT(G$1)))-$C187</f>
        <v>-1.1140000000000003</v>
      </c>
      <c r="H187" s="13" cm="1">
        <f t="array" ref="H187">INDEX($C:$C,ROW()+12*_xlfn.NUMBERVALUE(LEFT(H$1)))-$C187</f>
        <v>-0.85200000000000031</v>
      </c>
      <c r="I187" s="13" cm="1">
        <f t="array" ref="I187">INDEX($C:$C,ROW()+12*_xlfn.NUMBERVALUE(LEFT(I$1)))-$C187</f>
        <v>0.8539999999999992</v>
      </c>
      <c r="J187" s="13" cm="1">
        <f t="array" ref="J187">INDEX($C:$C,ROW()+12*_xlfn.NUMBERVALUE(LEFT(J$1)))-$C187</f>
        <v>-0.77000000000000046</v>
      </c>
      <c r="K187" s="13"/>
      <c r="L187" s="13"/>
    </row>
    <row r="188" spans="1:12" x14ac:dyDescent="0.25">
      <c r="A188" s="1">
        <v>39736</v>
      </c>
      <c r="B188" s="12">
        <v>4.76</v>
      </c>
      <c r="C188" s="12">
        <v>5.1130000000000004</v>
      </c>
      <c r="D188" s="12">
        <v>5.3929999999999998</v>
      </c>
      <c r="E188" s="13" cm="1">
        <f t="array" ref="E188">INDEX($C:$C,ROW()+12*_xlfn.NUMBERVALUE(LEFT(E$1)))-$C188</f>
        <v>-2.9660000000000006</v>
      </c>
      <c r="F188" s="13" cm="1">
        <f t="array" ref="F188">INDEX($C:$C,ROW()+12*_xlfn.NUMBERVALUE(LEFT(F$1)))-$C188</f>
        <v>-2.9690000000000003</v>
      </c>
      <c r="G188" s="13" cm="1">
        <f t="array" ref="G188">INDEX($C:$C,ROW()+12*_xlfn.NUMBERVALUE(LEFT(G$1)))-$C188</f>
        <v>-1.8520000000000003</v>
      </c>
      <c r="H188" s="13" cm="1">
        <f t="array" ref="H188">INDEX($C:$C,ROW()+12*_xlfn.NUMBERVALUE(LEFT(H$1)))-$C188</f>
        <v>-1.5130000000000003</v>
      </c>
      <c r="I188" s="13" cm="1">
        <f t="array" ref="I188">INDEX($C:$C,ROW()+12*_xlfn.NUMBERVALUE(LEFT(I$1)))-$C188</f>
        <v>-7.2000000000000064E-2</v>
      </c>
      <c r="J188" s="13" cm="1">
        <f t="array" ref="J188">INDEX($C:$C,ROW()+12*_xlfn.NUMBERVALUE(LEFT(J$1)))-$C188</f>
        <v>-1.7370000000000005</v>
      </c>
      <c r="K188" s="13"/>
      <c r="L188" s="13"/>
    </row>
    <row r="189" spans="1:12" x14ac:dyDescent="0.25">
      <c r="A189" s="1">
        <v>39706</v>
      </c>
      <c r="B189" s="12">
        <v>4.9580000000000002</v>
      </c>
      <c r="C189" s="12">
        <v>5.0190000000000001</v>
      </c>
      <c r="D189" s="12">
        <v>5.2770000000000001</v>
      </c>
      <c r="E189" s="13" cm="1">
        <f t="array" ref="E189">INDEX($C:$C,ROW()+12*_xlfn.NUMBERVALUE(LEFT(E$1)))-$C189</f>
        <v>-2.9</v>
      </c>
      <c r="F189" s="13" cm="1">
        <f t="array" ref="F189">INDEX($C:$C,ROW()+12*_xlfn.NUMBERVALUE(LEFT(F$1)))-$C189</f>
        <v>-2.8720000000000003</v>
      </c>
      <c r="G189" s="13" cm="1">
        <f t="array" ref="G189">INDEX($C:$C,ROW()+12*_xlfn.NUMBERVALUE(LEFT(G$1)))-$C189</f>
        <v>-1.7090000000000001</v>
      </c>
      <c r="H189" s="13" cm="1">
        <f t="array" ref="H189">INDEX($C:$C,ROW()+12*_xlfn.NUMBERVALUE(LEFT(H$1)))-$C189</f>
        <v>-1.036</v>
      </c>
      <c r="I189" s="13" cm="1">
        <f t="array" ref="I189">INDEX($C:$C,ROW()+12*_xlfn.NUMBERVALUE(LEFT(I$1)))-$C189</f>
        <v>-0.16600000000000037</v>
      </c>
      <c r="J189" s="13" cm="1">
        <f t="array" ref="J189">INDEX($C:$C,ROW()+12*_xlfn.NUMBERVALUE(LEFT(J$1)))-$C189</f>
        <v>-2.2920000000000003</v>
      </c>
      <c r="K189" s="13"/>
      <c r="L189" s="13"/>
    </row>
    <row r="190" spans="1:12" x14ac:dyDescent="0.25">
      <c r="A190" s="1">
        <v>39675</v>
      </c>
      <c r="B190" s="12">
        <v>4.9619999999999997</v>
      </c>
      <c r="C190" s="12">
        <v>4.9649999999999999</v>
      </c>
      <c r="D190" s="12">
        <v>4.97</v>
      </c>
      <c r="E190" s="13" cm="1">
        <f t="array" ref="E190">INDEX($C:$C,ROW()+12*_xlfn.NUMBERVALUE(LEFT(E$1)))-$C190</f>
        <v>-2.851</v>
      </c>
      <c r="F190" s="13" cm="1">
        <f t="array" ref="F190">INDEX($C:$C,ROW()+12*_xlfn.NUMBERVALUE(LEFT(F$1)))-$C190</f>
        <v>-2.8249999999999997</v>
      </c>
      <c r="G190" s="13" cm="1">
        <f t="array" ref="G190">INDEX($C:$C,ROW()+12*_xlfn.NUMBERVALUE(LEFT(G$1)))-$C190</f>
        <v>-1.613</v>
      </c>
      <c r="H190" s="13" cm="1">
        <f t="array" ref="H190">INDEX($C:$C,ROW()+12*_xlfn.NUMBERVALUE(LEFT(H$1)))-$C190</f>
        <v>-0.61099999999999977</v>
      </c>
      <c r="I190" s="13" cm="1">
        <f t="array" ref="I190">INDEX($C:$C,ROW()+12*_xlfn.NUMBERVALUE(LEFT(I$1)))-$C190</f>
        <v>-0.18799999999999972</v>
      </c>
      <c r="J190" s="13" cm="1">
        <f t="array" ref="J190">INDEX($C:$C,ROW()+12*_xlfn.NUMBERVALUE(LEFT(J$1)))-$C190</f>
        <v>-2.27</v>
      </c>
      <c r="K190" s="13"/>
      <c r="L190" s="13"/>
    </row>
    <row r="191" spans="1:12" x14ac:dyDescent="0.25">
      <c r="A191" s="1">
        <v>39644</v>
      </c>
      <c r="B191" s="12">
        <v>4.9550000000000001</v>
      </c>
      <c r="C191" s="12">
        <v>4.9610000000000003</v>
      </c>
      <c r="D191" s="12">
        <v>4.968</v>
      </c>
      <c r="E191" s="13" cm="1">
        <f t="array" ref="E191">INDEX($C:$C,ROW()+12*_xlfn.NUMBERVALUE(LEFT(E$1)))-$C191</f>
        <v>-2.8450000000000002</v>
      </c>
      <c r="F191" s="13" cm="1">
        <f t="array" ref="F191">INDEX($C:$C,ROW()+12*_xlfn.NUMBERVALUE(LEFT(F$1)))-$C191</f>
        <v>-2.8310000000000004</v>
      </c>
      <c r="G191" s="13" cm="1">
        <f t="array" ref="G191">INDEX($C:$C,ROW()+12*_xlfn.NUMBERVALUE(LEFT(G$1)))-$C191</f>
        <v>-1.5510000000000002</v>
      </c>
      <c r="H191" s="13" cm="1">
        <f t="array" ref="H191">INDEX($C:$C,ROW()+12*_xlfn.NUMBERVALUE(LEFT(H$1)))-$C191</f>
        <v>-0.49400000000000066</v>
      </c>
      <c r="I191" s="13" cm="1">
        <f t="array" ref="I191">INDEX($C:$C,ROW()+12*_xlfn.NUMBERVALUE(LEFT(I$1)))-$C191</f>
        <v>-0.37800000000000011</v>
      </c>
      <c r="J191" s="13" cm="1">
        <f t="array" ref="J191">INDEX($C:$C,ROW()+12*_xlfn.NUMBERVALUE(LEFT(J$1)))-$C191</f>
        <v>-2.2850000000000001</v>
      </c>
      <c r="K191" s="13"/>
      <c r="L191" s="13"/>
    </row>
    <row r="192" spans="1:12" x14ac:dyDescent="0.25">
      <c r="A192" s="1">
        <v>39614</v>
      </c>
      <c r="B192" s="12">
        <v>4.8639999999999999</v>
      </c>
      <c r="C192" s="12">
        <v>4.9409999999999998</v>
      </c>
      <c r="D192" s="12">
        <v>4.9669999999999996</v>
      </c>
      <c r="E192" s="13" cm="1">
        <f t="array" ref="E192">INDEX($C:$C,ROW()+12*_xlfn.NUMBERVALUE(LEFT(E$1)))-$C192</f>
        <v>-2.8279999999999998</v>
      </c>
      <c r="F192" s="13" cm="1">
        <f t="array" ref="F192">INDEX($C:$C,ROW()+12*_xlfn.NUMBERVALUE(LEFT(F$1)))-$C192</f>
        <v>-2.7889999999999997</v>
      </c>
      <c r="G192" s="13" cm="1">
        <f t="array" ref="G192">INDEX($C:$C,ROW()+12*_xlfn.NUMBERVALUE(LEFT(G$1)))-$C192</f>
        <v>-1.4769999999999999</v>
      </c>
      <c r="H192" s="13" cm="1">
        <f t="array" ref="H192">INDEX($C:$C,ROW()+12*_xlfn.NUMBERVALUE(LEFT(H$1)))-$C192</f>
        <v>-0.4870000000000001</v>
      </c>
      <c r="I192" s="13" cm="1">
        <f t="array" ref="I192">INDEX($C:$C,ROW()+12*_xlfn.NUMBERVALUE(LEFT(I$1)))-$C192</f>
        <v>-0.43900000000000006</v>
      </c>
      <c r="J192" s="13" cm="1">
        <f t="array" ref="J192">INDEX($C:$C,ROW()+12*_xlfn.NUMBERVALUE(LEFT(J$1)))-$C192</f>
        <v>-2.3140000000000001</v>
      </c>
      <c r="K192" s="13"/>
      <c r="L192" s="13"/>
    </row>
    <row r="193" spans="1:12" x14ac:dyDescent="0.25">
      <c r="A193" s="1">
        <v>39583</v>
      </c>
      <c r="B193" s="12">
        <v>4.8550000000000004</v>
      </c>
      <c r="C193" s="12">
        <v>4.8570000000000002</v>
      </c>
      <c r="D193" s="12">
        <v>4.8639999999999999</v>
      </c>
      <c r="E193" s="13" cm="1">
        <f t="array" ref="E193">INDEX($C:$C,ROW()+12*_xlfn.NUMBERVALUE(LEFT(E$1)))-$C193</f>
        <v>-2.7710000000000004</v>
      </c>
      <c r="F193" s="13" cm="1">
        <f t="array" ref="F193">INDEX($C:$C,ROW()+12*_xlfn.NUMBERVALUE(LEFT(F$1)))-$C193</f>
        <v>-2.4560000000000004</v>
      </c>
      <c r="G193" s="13" cm="1">
        <f t="array" ref="G193">INDEX($C:$C,ROW()+12*_xlfn.NUMBERVALUE(LEFT(G$1)))-$C193</f>
        <v>-1.3900000000000001</v>
      </c>
      <c r="H193" s="13" cm="1">
        <f t="array" ref="H193">INDEX($C:$C,ROW()+12*_xlfn.NUMBERVALUE(LEFT(H$1)))-$C193</f>
        <v>-0.21300000000000008</v>
      </c>
      <c r="I193" s="13" cm="1">
        <f t="array" ref="I193">INDEX($C:$C,ROW()+12*_xlfn.NUMBERVALUE(LEFT(I$1)))-$C193</f>
        <v>-0.49500000000000011</v>
      </c>
      <c r="J193" s="13" cm="1">
        <f t="array" ref="J193">INDEX($C:$C,ROW()+12*_xlfn.NUMBERVALUE(LEFT(J$1)))-$C193</f>
        <v>-2.278</v>
      </c>
      <c r="K193" s="13"/>
      <c r="L193" s="13"/>
    </row>
    <row r="194" spans="1:12" x14ac:dyDescent="0.25">
      <c r="A194" s="1">
        <v>39553</v>
      </c>
      <c r="B194" s="12">
        <v>4.7309999999999999</v>
      </c>
      <c r="C194" s="12">
        <v>4.7839999999999998</v>
      </c>
      <c r="D194" s="12">
        <v>4.8570000000000002</v>
      </c>
      <c r="E194" s="13" cm="1">
        <f t="array" ref="E194">INDEX($C:$C,ROW()+12*_xlfn.NUMBERVALUE(LEFT(E$1)))-$C194</f>
        <v>-2.7349999999999999</v>
      </c>
      <c r="F194" s="13" cm="1">
        <f t="array" ref="F194">INDEX($C:$C,ROW()+12*_xlfn.NUMBERVALUE(LEFT(F$1)))-$C194</f>
        <v>-2.2509999999999999</v>
      </c>
      <c r="G194" s="13" cm="1">
        <f t="array" ref="G194">INDEX($C:$C,ROW()+12*_xlfn.NUMBERVALUE(LEFT(G$1)))-$C194</f>
        <v>-1.3769999999999998</v>
      </c>
      <c r="H194" s="13" cm="1">
        <f t="array" ref="H194">INDEX($C:$C,ROW()+12*_xlfn.NUMBERVALUE(LEFT(H$1)))-$C194</f>
        <v>-0.10199999999999942</v>
      </c>
      <c r="I194" s="13" cm="1">
        <f t="array" ref="I194">INDEX($C:$C,ROW()+12*_xlfn.NUMBERVALUE(LEFT(I$1)))-$C194</f>
        <v>-0.85899999999999999</v>
      </c>
      <c r="J194" s="13" cm="1">
        <f t="array" ref="J194">INDEX($C:$C,ROW()+12*_xlfn.NUMBERVALUE(LEFT(J$1)))-$C194</f>
        <v>-2.0879999999999996</v>
      </c>
      <c r="K194" s="13"/>
      <c r="L194" s="13"/>
    </row>
    <row r="195" spans="1:12" x14ac:dyDescent="0.25">
      <c r="A195" s="1">
        <v>39522</v>
      </c>
      <c r="B195" s="12">
        <v>4.383</v>
      </c>
      <c r="C195" s="12">
        <v>4.5960000000000001</v>
      </c>
      <c r="D195" s="12">
        <v>4.7309999999999999</v>
      </c>
      <c r="E195" s="13" cm="1">
        <f t="array" ref="E195">INDEX($C:$C,ROW()+12*_xlfn.NUMBERVALUE(LEFT(E$1)))-$C195</f>
        <v>-2.5670000000000002</v>
      </c>
      <c r="F195" s="13" cm="1">
        <f t="array" ref="F195">INDEX($C:$C,ROW()+12*_xlfn.NUMBERVALUE(LEFT(F$1)))-$C195</f>
        <v>-2.0660000000000003</v>
      </c>
      <c r="G195" s="13" cm="1">
        <f t="array" ref="G195">INDEX($C:$C,ROW()+12*_xlfn.NUMBERVALUE(LEFT(G$1)))-$C195</f>
        <v>-1.2050000000000001</v>
      </c>
      <c r="H195" s="13" cm="1">
        <f t="array" ref="H195">INDEX($C:$C,ROW()+12*_xlfn.NUMBERVALUE(LEFT(H$1)))-$C195</f>
        <v>0.11299999999999955</v>
      </c>
      <c r="I195" s="13" cm="1">
        <f t="array" ref="I195">INDEX($C:$C,ROW()+12*_xlfn.NUMBERVALUE(LEFT(I$1)))-$C195</f>
        <v>-0.8490000000000002</v>
      </c>
      <c r="J195" s="13" cm="1">
        <f t="array" ref="J195">INDEX($C:$C,ROW()+12*_xlfn.NUMBERVALUE(LEFT(J$1)))-$C195</f>
        <v>-1.5489999999999999</v>
      </c>
      <c r="K195" s="13"/>
      <c r="L195" s="13"/>
    </row>
    <row r="196" spans="1:12" x14ac:dyDescent="0.25">
      <c r="A196" s="1">
        <v>39493</v>
      </c>
      <c r="B196" s="12">
        <v>4.3310000000000004</v>
      </c>
      <c r="C196" s="12">
        <v>4.3620000000000001</v>
      </c>
      <c r="D196" s="12">
        <v>4.3869999999999996</v>
      </c>
      <c r="E196" s="13" cm="1">
        <f t="array" ref="E196">INDEX($C:$C,ROW()+12*_xlfn.NUMBERVALUE(LEFT(E$1)))-$C196</f>
        <v>-2.2909999999999999</v>
      </c>
      <c r="F196" s="13" cm="1">
        <f t="array" ref="F196">INDEX($C:$C,ROW()+12*_xlfn.NUMBERVALUE(LEFT(F$1)))-$C196</f>
        <v>-1.6750000000000003</v>
      </c>
      <c r="G196" s="13" cm="1">
        <f t="array" ref="G196">INDEX($C:$C,ROW()+12*_xlfn.NUMBERVALUE(LEFT(G$1)))-$C196</f>
        <v>-1.0049999999999999</v>
      </c>
      <c r="H196" s="13" cm="1">
        <f t="array" ref="H196">INDEX($C:$C,ROW()+12*_xlfn.NUMBERVALUE(LEFT(H$1)))-$C196</f>
        <v>0.39400000000000013</v>
      </c>
      <c r="I196" s="13" cm="1">
        <f t="array" ref="I196">INDEX($C:$C,ROW()+12*_xlfn.NUMBERVALUE(LEFT(I$1)))-$C196</f>
        <v>-0.82500000000000018</v>
      </c>
      <c r="J196" s="13" cm="1">
        <f t="array" ref="J196">INDEX($C:$C,ROW()+12*_xlfn.NUMBERVALUE(LEFT(J$1)))-$C196</f>
        <v>-1.2690000000000001</v>
      </c>
      <c r="K196" s="13"/>
      <c r="L196" s="13"/>
    </row>
    <row r="197" spans="1:12" x14ac:dyDescent="0.25">
      <c r="A197" s="1">
        <v>39462</v>
      </c>
      <c r="B197" s="12">
        <v>4.2880000000000003</v>
      </c>
      <c r="C197" s="12">
        <v>4.4820000000000002</v>
      </c>
      <c r="D197" s="12">
        <v>4.665</v>
      </c>
      <c r="E197" s="13" cm="1">
        <f t="array" ref="E197">INDEX($C:$C,ROW()+12*_xlfn.NUMBERVALUE(LEFT(E$1)))-$C197</f>
        <v>-2.3930000000000002</v>
      </c>
      <c r="F197" s="13" cm="1">
        <f t="array" ref="F197">INDEX($C:$C,ROW()+12*_xlfn.NUMBERVALUE(LEFT(F$1)))-$C197</f>
        <v>-1.6500000000000004</v>
      </c>
      <c r="G197" s="13" cm="1">
        <f t="array" ref="G197">INDEX($C:$C,ROW()+12*_xlfn.NUMBERVALUE(LEFT(G$1)))-$C197</f>
        <v>-1.1430000000000002</v>
      </c>
      <c r="H197" s="13" cm="1">
        <f t="array" ref="H197">INDEX($C:$C,ROW()+12*_xlfn.NUMBERVALUE(LEFT(H$1)))-$C197</f>
        <v>0.2889999999999997</v>
      </c>
      <c r="I197" s="13" cm="1">
        <f t="array" ref="I197">INDEX($C:$C,ROW()+12*_xlfn.NUMBERVALUE(LEFT(I$1)))-$C197</f>
        <v>-1.1390000000000002</v>
      </c>
      <c r="J197" s="13" cm="1">
        <f t="array" ref="J197">INDEX($C:$C,ROW()+12*_xlfn.NUMBERVALUE(LEFT(J$1)))-$C197</f>
        <v>-1.3450000000000002</v>
      </c>
      <c r="K197" s="13"/>
      <c r="L197" s="13"/>
    </row>
    <row r="198" spans="1:12" x14ac:dyDescent="0.25">
      <c r="A198" s="1">
        <v>39431</v>
      </c>
      <c r="B198" s="12">
        <v>4.6840000000000002</v>
      </c>
      <c r="C198" s="12">
        <v>4.8479999999999999</v>
      </c>
      <c r="D198" s="12">
        <v>4.9530000000000003</v>
      </c>
      <c r="E198" s="13" cm="1">
        <f t="array" ref="E198">INDEX($C:$C,ROW()+12*_xlfn.NUMBERVALUE(LEFT(E$1)))-$C198</f>
        <v>-2.6989999999999998</v>
      </c>
      <c r="F198" s="13" cm="1">
        <f t="array" ref="F198">INDEX($C:$C,ROW()+12*_xlfn.NUMBERVALUE(LEFT(F$1)))-$C198</f>
        <v>-1.907</v>
      </c>
      <c r="G198" s="13" cm="1">
        <f t="array" ref="G198">INDEX($C:$C,ROW()+12*_xlfn.NUMBERVALUE(LEFT(G$1)))-$C198</f>
        <v>-1.5029999999999997</v>
      </c>
      <c r="H198" s="13" cm="1">
        <f t="array" ref="H198">INDEX($C:$C,ROW()+12*_xlfn.NUMBERVALUE(LEFT(H$1)))-$C198</f>
        <v>9.1000000000000192E-2</v>
      </c>
      <c r="I198" s="13" cm="1">
        <f t="array" ref="I198">INDEX($C:$C,ROW()+12*_xlfn.NUMBERVALUE(LEFT(I$1)))-$C198</f>
        <v>-1.4019999999999997</v>
      </c>
      <c r="J198" s="13"/>
      <c r="K198" s="13"/>
      <c r="L198" s="13"/>
    </row>
    <row r="199" spans="1:12" x14ac:dyDescent="0.25">
      <c r="A199" s="1">
        <v>39401</v>
      </c>
      <c r="B199" s="12">
        <v>4.5739999999999998</v>
      </c>
      <c r="C199" s="12">
        <v>4.6390000000000002</v>
      </c>
      <c r="D199" s="12">
        <v>4.8099999999999996</v>
      </c>
      <c r="E199" s="13" cm="1">
        <f t="array" ref="E199">INDEX($C:$C,ROW()+12*_xlfn.NUMBERVALUE(LEFT(E$1)))-$C199</f>
        <v>-2.4800000000000004</v>
      </c>
      <c r="F199" s="13" cm="1">
        <f t="array" ref="F199">INDEX($C:$C,ROW()+12*_xlfn.NUMBERVALUE(LEFT(F$1)))-$C199</f>
        <v>-1.5150000000000001</v>
      </c>
      <c r="G199" s="13" cm="1">
        <f t="array" ref="G199">INDEX($C:$C,ROW()+12*_xlfn.NUMBERVALUE(LEFT(G$1)))-$C199</f>
        <v>-1.2530000000000001</v>
      </c>
      <c r="H199" s="13" cm="1">
        <f t="array" ref="H199">INDEX($C:$C,ROW()+12*_xlfn.NUMBERVALUE(LEFT(H$1)))-$C199</f>
        <v>0.4529999999999994</v>
      </c>
      <c r="I199" s="13" cm="1">
        <f t="array" ref="I199">INDEX($C:$C,ROW()+12*_xlfn.NUMBERVALUE(LEFT(I$1)))-$C199</f>
        <v>-1.1710000000000003</v>
      </c>
      <c r="J199" s="13"/>
      <c r="K199" s="13"/>
      <c r="L199" s="13"/>
    </row>
    <row r="200" spans="1:12" x14ac:dyDescent="0.25">
      <c r="A200" s="1">
        <v>39370</v>
      </c>
      <c r="B200" s="12">
        <v>4.6029999999999998</v>
      </c>
      <c r="C200" s="12">
        <v>4.6870000000000003</v>
      </c>
      <c r="D200" s="12">
        <v>4.7949999999999999</v>
      </c>
      <c r="E200" s="13" cm="1">
        <f t="array" ref="E200">INDEX($C:$C,ROW()+12*_xlfn.NUMBERVALUE(LEFT(E$1)))-$C200</f>
        <v>-2.5430000000000001</v>
      </c>
      <c r="F200" s="13" cm="1">
        <f t="array" ref="F200">INDEX($C:$C,ROW()+12*_xlfn.NUMBERVALUE(LEFT(F$1)))-$C200</f>
        <v>-1.4260000000000002</v>
      </c>
      <c r="G200" s="13" cm="1">
        <f t="array" ref="G200">INDEX($C:$C,ROW()+12*_xlfn.NUMBERVALUE(LEFT(G$1)))-$C200</f>
        <v>-1.0870000000000002</v>
      </c>
      <c r="H200" s="13" cm="1">
        <f t="array" ref="H200">INDEX($C:$C,ROW()+12*_xlfn.NUMBERVALUE(LEFT(H$1)))-$C200</f>
        <v>0.35400000000000009</v>
      </c>
      <c r="I200" s="13" cm="1">
        <f t="array" ref="I200">INDEX($C:$C,ROW()+12*_xlfn.NUMBERVALUE(LEFT(I$1)))-$C200</f>
        <v>-1.3110000000000004</v>
      </c>
      <c r="J200" s="13"/>
      <c r="K200" s="13"/>
      <c r="L200" s="13"/>
    </row>
    <row r="201" spans="1:12" x14ac:dyDescent="0.25">
      <c r="A201" s="1">
        <v>39340</v>
      </c>
      <c r="B201" s="12">
        <v>4.7229999999999999</v>
      </c>
      <c r="C201" s="12">
        <v>4.742</v>
      </c>
      <c r="D201" s="12">
        <v>4.7919999999999998</v>
      </c>
      <c r="E201" s="13" cm="1">
        <f t="array" ref="E201">INDEX($C:$C,ROW()+12*_xlfn.NUMBERVALUE(LEFT(E$1)))-$C201</f>
        <v>-2.5950000000000002</v>
      </c>
      <c r="F201" s="13" cm="1">
        <f t="array" ref="F201">INDEX($C:$C,ROW()+12*_xlfn.NUMBERVALUE(LEFT(F$1)))-$C201</f>
        <v>-1.4319999999999999</v>
      </c>
      <c r="G201" s="13" cm="1">
        <f t="array" ref="G201">INDEX($C:$C,ROW()+12*_xlfn.NUMBERVALUE(LEFT(G$1)))-$C201</f>
        <v>-0.7589999999999999</v>
      </c>
      <c r="H201" s="13" cm="1">
        <f t="array" ref="H201">INDEX($C:$C,ROW()+12*_xlfn.NUMBERVALUE(LEFT(H$1)))-$C201</f>
        <v>0.11099999999999977</v>
      </c>
      <c r="I201" s="13" cm="1">
        <f t="array" ref="I201">INDEX($C:$C,ROW()+12*_xlfn.NUMBERVALUE(LEFT(I$1)))-$C201</f>
        <v>-2.0150000000000001</v>
      </c>
      <c r="J201" s="13"/>
      <c r="K201" s="13"/>
      <c r="L201" s="13"/>
    </row>
    <row r="202" spans="1:12" x14ac:dyDescent="0.25">
      <c r="A202" s="1">
        <v>39309</v>
      </c>
      <c r="B202" s="12">
        <v>4.2640000000000002</v>
      </c>
      <c r="C202" s="12">
        <v>4.5439999999999996</v>
      </c>
      <c r="D202" s="12">
        <v>4.7350000000000003</v>
      </c>
      <c r="E202" s="13" cm="1">
        <f t="array" ref="E202">INDEX($C:$C,ROW()+12*_xlfn.NUMBERVALUE(LEFT(E$1)))-$C202</f>
        <v>-2.4039999999999995</v>
      </c>
      <c r="F202" s="13" cm="1">
        <f t="array" ref="F202">INDEX($C:$C,ROW()+12*_xlfn.NUMBERVALUE(LEFT(F$1)))-$C202</f>
        <v>-1.1919999999999997</v>
      </c>
      <c r="G202" s="13" cm="1">
        <f t="array" ref="G202">INDEX($C:$C,ROW()+12*_xlfn.NUMBERVALUE(LEFT(G$1)))-$C202</f>
        <v>-0.1899999999999995</v>
      </c>
      <c r="H202" s="13" cm="1">
        <f t="array" ref="H202">INDEX($C:$C,ROW()+12*_xlfn.NUMBERVALUE(LEFT(H$1)))-$C202</f>
        <v>0.23300000000000054</v>
      </c>
      <c r="I202" s="13" cm="1">
        <f t="array" ref="I202">INDEX($C:$C,ROW()+12*_xlfn.NUMBERVALUE(LEFT(I$1)))-$C202</f>
        <v>-1.8489999999999998</v>
      </c>
      <c r="J202" s="13"/>
      <c r="K202" s="13"/>
      <c r="L202" s="13"/>
    </row>
    <row r="203" spans="1:12" x14ac:dyDescent="0.25">
      <c r="A203" s="1">
        <v>39278</v>
      </c>
      <c r="B203" s="12">
        <v>4.1760000000000002</v>
      </c>
      <c r="C203" s="12">
        <v>4.2160000000000002</v>
      </c>
      <c r="D203" s="12">
        <v>4.26</v>
      </c>
      <c r="E203" s="13" cm="1">
        <f t="array" ref="E203">INDEX($C:$C,ROW()+12*_xlfn.NUMBERVALUE(LEFT(E$1)))-$C203</f>
        <v>-2.0860000000000003</v>
      </c>
      <c r="F203" s="13" cm="1">
        <f t="array" ref="F203">INDEX($C:$C,ROW()+12*_xlfn.NUMBERVALUE(LEFT(F$1)))-$C203</f>
        <v>-0.80600000000000005</v>
      </c>
      <c r="G203" s="13" cm="1">
        <f t="array" ref="G203">INDEX($C:$C,ROW()+12*_xlfn.NUMBERVALUE(LEFT(G$1)))-$C203</f>
        <v>0.25099999999999945</v>
      </c>
      <c r="H203" s="13" cm="1">
        <f t="array" ref="H203">INDEX($C:$C,ROW()+12*_xlfn.NUMBERVALUE(LEFT(H$1)))-$C203</f>
        <v>0.36699999999999999</v>
      </c>
      <c r="I203" s="13" cm="1">
        <f t="array" ref="I203">INDEX($C:$C,ROW()+12*_xlfn.NUMBERVALUE(LEFT(I$1)))-$C203</f>
        <v>-1.54</v>
      </c>
      <c r="J203" s="13"/>
      <c r="K203" s="13"/>
      <c r="L203" s="13"/>
    </row>
    <row r="204" spans="1:12" x14ac:dyDescent="0.25">
      <c r="A204" s="1">
        <v>39248</v>
      </c>
      <c r="B204" s="12">
        <v>4.1239999999999997</v>
      </c>
      <c r="C204" s="12">
        <v>4.1479999999999997</v>
      </c>
      <c r="D204" s="12">
        <v>4.1749999999999998</v>
      </c>
      <c r="E204" s="13" cm="1">
        <f t="array" ref="E204">INDEX($C:$C,ROW()+12*_xlfn.NUMBERVALUE(LEFT(E$1)))-$C204</f>
        <v>-1.9959999999999996</v>
      </c>
      <c r="F204" s="13" cm="1">
        <f t="array" ref="F204">INDEX($C:$C,ROW()+12*_xlfn.NUMBERVALUE(LEFT(F$1)))-$C204</f>
        <v>-0.68399999999999972</v>
      </c>
      <c r="G204" s="13" cm="1">
        <f t="array" ref="G204">INDEX($C:$C,ROW()+12*_xlfn.NUMBERVALUE(LEFT(G$1)))-$C204</f>
        <v>0.30600000000000005</v>
      </c>
      <c r="H204" s="13" cm="1">
        <f t="array" ref="H204">INDEX($C:$C,ROW()+12*_xlfn.NUMBERVALUE(LEFT(H$1)))-$C204</f>
        <v>0.35400000000000009</v>
      </c>
      <c r="I204" s="13" cm="1">
        <f t="array" ref="I204">INDEX($C:$C,ROW()+12*_xlfn.NUMBERVALUE(LEFT(I$1)))-$C204</f>
        <v>-1.5209999999999999</v>
      </c>
      <c r="J204" s="13"/>
      <c r="K204" s="13"/>
      <c r="L204" s="13"/>
    </row>
    <row r="205" spans="1:12" x14ac:dyDescent="0.25">
      <c r="A205" s="1">
        <v>39217</v>
      </c>
      <c r="B205" s="12">
        <v>4.0229999999999997</v>
      </c>
      <c r="C205" s="12">
        <v>4.0709999999999997</v>
      </c>
      <c r="D205" s="12">
        <v>4.1219999999999999</v>
      </c>
      <c r="E205" s="13" cm="1">
        <f t="array" ref="E205">INDEX($C:$C,ROW()+12*_xlfn.NUMBERVALUE(LEFT(E$1)))-$C205</f>
        <v>-1.67</v>
      </c>
      <c r="F205" s="13" cm="1">
        <f t="array" ref="F205">INDEX($C:$C,ROW()+12*_xlfn.NUMBERVALUE(LEFT(F$1)))-$C205</f>
        <v>-0.60399999999999965</v>
      </c>
      <c r="G205" s="13" cm="1">
        <f t="array" ref="G205">INDEX($C:$C,ROW()+12*_xlfn.NUMBERVALUE(LEFT(G$1)))-$C205</f>
        <v>0.5730000000000004</v>
      </c>
      <c r="H205" s="13" cm="1">
        <f t="array" ref="H205">INDEX($C:$C,ROW()+12*_xlfn.NUMBERVALUE(LEFT(H$1)))-$C205</f>
        <v>0.29100000000000037</v>
      </c>
      <c r="I205" s="13" cm="1">
        <f t="array" ref="I205">INDEX($C:$C,ROW()+12*_xlfn.NUMBERVALUE(LEFT(I$1)))-$C205</f>
        <v>-1.4919999999999995</v>
      </c>
      <c r="J205" s="13"/>
      <c r="K205" s="13"/>
      <c r="L205" s="13"/>
    </row>
    <row r="206" spans="1:12" x14ac:dyDescent="0.25">
      <c r="A206" s="1">
        <v>39187</v>
      </c>
      <c r="B206" s="12">
        <v>3.927</v>
      </c>
      <c r="C206" s="12">
        <v>3.9750000000000001</v>
      </c>
      <c r="D206" s="12">
        <v>4.0170000000000003</v>
      </c>
      <c r="E206" s="13" cm="1">
        <f t="array" ref="E206">INDEX($C:$C,ROW()+12*_xlfn.NUMBERVALUE(LEFT(E$1)))-$C206</f>
        <v>-1.4420000000000002</v>
      </c>
      <c r="F206" s="13" cm="1">
        <f t="array" ref="F206">INDEX($C:$C,ROW()+12*_xlfn.NUMBERVALUE(LEFT(F$1)))-$C206</f>
        <v>-0.56800000000000006</v>
      </c>
      <c r="G206" s="13" cm="1">
        <f t="array" ref="G206">INDEX($C:$C,ROW()+12*_xlfn.NUMBERVALUE(LEFT(G$1)))-$C206</f>
        <v>0.70700000000000029</v>
      </c>
      <c r="H206" s="13" cm="1">
        <f t="array" ref="H206">INDEX($C:$C,ROW()+12*_xlfn.NUMBERVALUE(LEFT(H$1)))-$C206</f>
        <v>-5.0000000000000266E-2</v>
      </c>
      <c r="I206" s="13" cm="1">
        <f t="array" ref="I206">INDEX($C:$C,ROW()+12*_xlfn.NUMBERVALUE(LEFT(I$1)))-$C206</f>
        <v>-1.2789999999999999</v>
      </c>
      <c r="J206" s="13"/>
      <c r="K206" s="13"/>
      <c r="L206" s="13"/>
    </row>
    <row r="207" spans="1:12" x14ac:dyDescent="0.25">
      <c r="A207" s="1">
        <v>39156</v>
      </c>
      <c r="B207" s="12">
        <v>3.8559999999999999</v>
      </c>
      <c r="C207" s="12">
        <v>3.891</v>
      </c>
      <c r="D207" s="12">
        <v>3.9239999999999999</v>
      </c>
      <c r="E207" s="13" cm="1">
        <f t="array" ref="E207">INDEX($C:$C,ROW()+12*_xlfn.NUMBERVALUE(LEFT(E$1)))-$C207</f>
        <v>-1.3610000000000002</v>
      </c>
      <c r="F207" s="13" cm="1">
        <f t="array" ref="F207">INDEX($C:$C,ROW()+12*_xlfn.NUMBERVALUE(LEFT(F$1)))-$C207</f>
        <v>-0.5</v>
      </c>
      <c r="G207" s="13" cm="1">
        <f t="array" ref="G207">INDEX($C:$C,ROW()+12*_xlfn.NUMBERVALUE(LEFT(G$1)))-$C207</f>
        <v>0.81799999999999962</v>
      </c>
      <c r="H207" s="13" cm="1">
        <f t="array" ref="H207">INDEX($C:$C,ROW()+12*_xlfn.NUMBERVALUE(LEFT(H$1)))-$C207</f>
        <v>-0.14400000000000013</v>
      </c>
      <c r="I207" s="13" cm="1">
        <f t="array" ref="I207">INDEX($C:$C,ROW()+12*_xlfn.NUMBERVALUE(LEFT(I$1)))-$C207</f>
        <v>-0.84399999999999986</v>
      </c>
      <c r="J207" s="13"/>
      <c r="K207" s="13"/>
      <c r="L207" s="13"/>
    </row>
    <row r="208" spans="1:12" x14ac:dyDescent="0.25">
      <c r="A208" s="1">
        <v>39128</v>
      </c>
      <c r="B208" s="12">
        <v>3.78</v>
      </c>
      <c r="C208" s="12">
        <v>3.8180000000000001</v>
      </c>
      <c r="D208" s="12">
        <v>3.8540000000000001</v>
      </c>
      <c r="E208" s="13" cm="1">
        <f t="array" ref="E208">INDEX($C:$C,ROW()+12*_xlfn.NUMBERVALUE(LEFT(E$1)))-$C208</f>
        <v>-1.1310000000000002</v>
      </c>
      <c r="F208" s="13" cm="1">
        <f t="array" ref="F208">INDEX($C:$C,ROW()+12*_xlfn.NUMBERVALUE(LEFT(F$1)))-$C208</f>
        <v>-0.46099999999999985</v>
      </c>
      <c r="G208" s="13" cm="1">
        <f t="array" ref="G208">INDEX($C:$C,ROW()+12*_xlfn.NUMBERVALUE(LEFT(G$1)))-$C208</f>
        <v>0.93800000000000017</v>
      </c>
      <c r="H208" s="13" cm="1">
        <f t="array" ref="H208">INDEX($C:$C,ROW()+12*_xlfn.NUMBERVALUE(LEFT(H$1)))-$C208</f>
        <v>-0.28100000000000014</v>
      </c>
      <c r="I208" s="13" cm="1">
        <f t="array" ref="I208">INDEX($C:$C,ROW()+12*_xlfn.NUMBERVALUE(LEFT(I$1)))-$C208</f>
        <v>-0.72500000000000009</v>
      </c>
      <c r="J208" s="13"/>
      <c r="K208" s="13"/>
      <c r="L208" s="13"/>
    </row>
    <row r="209" spans="1:12" x14ac:dyDescent="0.25">
      <c r="A209" s="1">
        <v>39097</v>
      </c>
      <c r="B209" s="12">
        <v>3.7250000000000001</v>
      </c>
      <c r="C209" s="12">
        <v>3.7519999999999998</v>
      </c>
      <c r="D209" s="12">
        <v>3.782</v>
      </c>
      <c r="E209" s="13" cm="1">
        <f t="array" ref="E209">INDEX($C:$C,ROW()+12*_xlfn.NUMBERVALUE(LEFT(E$1)))-$C209</f>
        <v>-0.91999999999999993</v>
      </c>
      <c r="F209" s="13" cm="1">
        <f t="array" ref="F209">INDEX($C:$C,ROW()+12*_xlfn.NUMBERVALUE(LEFT(F$1)))-$C209</f>
        <v>-0.41299999999999981</v>
      </c>
      <c r="G209" s="13" cm="1">
        <f t="array" ref="G209">INDEX($C:$C,ROW()+12*_xlfn.NUMBERVALUE(LEFT(G$1)))-$C209</f>
        <v>1.0190000000000001</v>
      </c>
      <c r="H209" s="13" cm="1">
        <f t="array" ref="H209">INDEX($C:$C,ROW()+12*_xlfn.NUMBERVALUE(LEFT(H$1)))-$C209</f>
        <v>-0.40899999999999981</v>
      </c>
      <c r="I209" s="13" cm="1">
        <f t="array" ref="I209">INDEX($C:$C,ROW()+12*_xlfn.NUMBERVALUE(LEFT(I$1)))-$C209</f>
        <v>-0.61499999999999977</v>
      </c>
      <c r="J209" s="13"/>
      <c r="K209" s="13"/>
      <c r="L209" s="13"/>
    </row>
    <row r="210" spans="1:12" x14ac:dyDescent="0.25">
      <c r="A210" s="1">
        <v>39066</v>
      </c>
      <c r="B210" s="12">
        <v>3.6379999999999999</v>
      </c>
      <c r="C210" s="12">
        <v>3.6840000000000002</v>
      </c>
      <c r="D210" s="12">
        <v>3.7250000000000001</v>
      </c>
      <c r="E210" s="13" cm="1">
        <f t="array" ref="E210">INDEX($C:$C,ROW()+12*_xlfn.NUMBERVALUE(LEFT(E$1)))-$C210</f>
        <v>-0.74300000000000033</v>
      </c>
      <c r="F210" s="13" cm="1">
        <f t="array" ref="F210">INDEX($C:$C,ROW()+12*_xlfn.NUMBERVALUE(LEFT(F$1)))-$C210</f>
        <v>-0.33899999999999997</v>
      </c>
      <c r="G210" s="13" cm="1">
        <f t="array" ref="G210">INDEX($C:$C,ROW()+12*_xlfn.NUMBERVALUE(LEFT(G$1)))-$C210</f>
        <v>1.2549999999999999</v>
      </c>
      <c r="H210" s="13" cm="1">
        <f t="array" ref="H210">INDEX($C:$C,ROW()+12*_xlfn.NUMBERVALUE(LEFT(H$1)))-$C210</f>
        <v>-0.23799999999999999</v>
      </c>
      <c r="I210" s="13"/>
      <c r="J210" s="13"/>
      <c r="K210" s="13"/>
      <c r="L210" s="13"/>
    </row>
    <row r="211" spans="1:12" x14ac:dyDescent="0.25">
      <c r="A211" s="1">
        <v>39036</v>
      </c>
      <c r="B211" s="12">
        <v>3.5630000000000002</v>
      </c>
      <c r="C211" s="12">
        <v>3.597</v>
      </c>
      <c r="D211" s="12">
        <v>3.6360000000000001</v>
      </c>
      <c r="E211" s="13" cm="1">
        <f t="array" ref="E211">INDEX($C:$C,ROW()+12*_xlfn.NUMBERVALUE(LEFT(E$1)))-$C211</f>
        <v>-0.47299999999999986</v>
      </c>
      <c r="F211" s="13" cm="1">
        <f t="array" ref="F211">INDEX($C:$C,ROW()+12*_xlfn.NUMBERVALUE(LEFT(F$1)))-$C211</f>
        <v>-0.21099999999999985</v>
      </c>
      <c r="G211" s="13" cm="1">
        <f t="array" ref="G211">INDEX($C:$C,ROW()+12*_xlfn.NUMBERVALUE(LEFT(G$1)))-$C211</f>
        <v>1.4949999999999997</v>
      </c>
      <c r="H211" s="13" cm="1">
        <f t="array" ref="H211">INDEX($C:$C,ROW()+12*_xlfn.NUMBERVALUE(LEFT(H$1)))-$C211</f>
        <v>-0.129</v>
      </c>
      <c r="I211" s="13"/>
      <c r="J211" s="13"/>
      <c r="K211" s="13"/>
      <c r="L211" s="13"/>
    </row>
    <row r="212" spans="1:12" x14ac:dyDescent="0.25">
      <c r="A212" s="1">
        <v>39005</v>
      </c>
      <c r="B212" s="12">
        <v>3.4239999999999999</v>
      </c>
      <c r="C212" s="12">
        <v>3.5019999999999998</v>
      </c>
      <c r="D212" s="12">
        <v>3.5640000000000001</v>
      </c>
      <c r="E212" s="13" cm="1">
        <f t="array" ref="E212">INDEX($C:$C,ROW()+12*_xlfn.NUMBERVALUE(LEFT(E$1)))-$C212</f>
        <v>-0.24099999999999966</v>
      </c>
      <c r="F212" s="13" cm="1">
        <f t="array" ref="F212">INDEX($C:$C,ROW()+12*_xlfn.NUMBERVALUE(LEFT(F$1)))-$C212</f>
        <v>9.8000000000000309E-2</v>
      </c>
      <c r="G212" s="13" cm="1">
        <f t="array" ref="G212">INDEX($C:$C,ROW()+12*_xlfn.NUMBERVALUE(LEFT(G$1)))-$C212</f>
        <v>1.5390000000000006</v>
      </c>
      <c r="H212" s="13" cm="1">
        <f t="array" ref="H212">INDEX($C:$C,ROW()+12*_xlfn.NUMBERVALUE(LEFT(H$1)))-$C212</f>
        <v>-0.12599999999999989</v>
      </c>
      <c r="I212" s="13"/>
      <c r="J212" s="13"/>
      <c r="K212" s="13"/>
      <c r="L212" s="13"/>
    </row>
    <row r="213" spans="1:12" x14ac:dyDescent="0.25">
      <c r="A213" s="1">
        <v>38975</v>
      </c>
      <c r="B213" s="12">
        <v>3.2669999999999999</v>
      </c>
      <c r="C213" s="12">
        <v>3.335</v>
      </c>
      <c r="D213" s="12">
        <v>3.4169999999999998</v>
      </c>
      <c r="E213" s="13" cm="1">
        <f t="array" ref="E213">INDEX($C:$C,ROW()+12*_xlfn.NUMBERVALUE(LEFT(E$1)))-$C213</f>
        <v>-2.4999999999999911E-2</v>
      </c>
      <c r="F213" s="13" cm="1">
        <f t="array" ref="F213">INDEX($C:$C,ROW()+12*_xlfn.NUMBERVALUE(LEFT(F$1)))-$C213</f>
        <v>0.64800000000000013</v>
      </c>
      <c r="G213" s="13" cm="1">
        <f t="array" ref="G213">INDEX($C:$C,ROW()+12*_xlfn.NUMBERVALUE(LEFT(G$1)))-$C213</f>
        <v>1.5179999999999998</v>
      </c>
      <c r="H213" s="13" cm="1">
        <f t="array" ref="H213">INDEX($C:$C,ROW()+12*_xlfn.NUMBERVALUE(LEFT(H$1)))-$C213</f>
        <v>-0.6080000000000001</v>
      </c>
      <c r="I213" s="13"/>
      <c r="J213" s="13"/>
      <c r="K213" s="13"/>
      <c r="L213" s="13"/>
    </row>
    <row r="214" spans="1:12" x14ac:dyDescent="0.25">
      <c r="A214" s="1">
        <v>38944</v>
      </c>
      <c r="B214" s="12">
        <v>3.17</v>
      </c>
      <c r="C214" s="12">
        <v>3.226</v>
      </c>
      <c r="D214" s="12">
        <v>3.2639999999999998</v>
      </c>
      <c r="E214" s="13" cm="1">
        <f t="array" ref="E214">INDEX($C:$C,ROW()+12*_xlfn.NUMBERVALUE(LEFT(E$1)))-$C214</f>
        <v>0.12599999999999989</v>
      </c>
      <c r="F214" s="13" cm="1">
        <f t="array" ref="F214">INDEX($C:$C,ROW()+12*_xlfn.NUMBERVALUE(LEFT(F$1)))-$C214</f>
        <v>1.1280000000000001</v>
      </c>
      <c r="G214" s="13" cm="1">
        <f t="array" ref="G214">INDEX($C:$C,ROW()+12*_xlfn.NUMBERVALUE(LEFT(G$1)))-$C214</f>
        <v>1.5510000000000002</v>
      </c>
      <c r="H214" s="13" cm="1">
        <f t="array" ref="H214">INDEX($C:$C,ROW()+12*_xlfn.NUMBERVALUE(LEFT(H$1)))-$C214</f>
        <v>-0.53100000000000014</v>
      </c>
      <c r="I214" s="13"/>
      <c r="J214" s="13"/>
      <c r="K214" s="13"/>
      <c r="L214" s="13"/>
    </row>
    <row r="215" spans="1:12" x14ac:dyDescent="0.25">
      <c r="A215" s="1">
        <v>38913</v>
      </c>
      <c r="B215" s="12">
        <v>3.0550000000000002</v>
      </c>
      <c r="C215" s="12">
        <v>3.1019999999999999</v>
      </c>
      <c r="D215" s="12">
        <v>3.161</v>
      </c>
      <c r="E215" s="13" cm="1">
        <f t="array" ref="E215">INDEX($C:$C,ROW()+12*_xlfn.NUMBERVALUE(LEFT(E$1)))-$C215</f>
        <v>0.30800000000000027</v>
      </c>
      <c r="F215" s="13" cm="1">
        <f t="array" ref="F215">INDEX($C:$C,ROW()+12*_xlfn.NUMBERVALUE(LEFT(F$1)))-$C215</f>
        <v>1.3649999999999998</v>
      </c>
      <c r="G215" s="13" cm="1">
        <f t="array" ref="G215">INDEX($C:$C,ROW()+12*_xlfn.NUMBERVALUE(LEFT(G$1)))-$C215</f>
        <v>1.4810000000000003</v>
      </c>
      <c r="H215" s="13" cm="1">
        <f t="array" ref="H215">INDEX($C:$C,ROW()+12*_xlfn.NUMBERVALUE(LEFT(H$1)))-$C215</f>
        <v>-0.42599999999999971</v>
      </c>
      <c r="I215" s="13"/>
      <c r="J215" s="13"/>
      <c r="K215" s="13"/>
      <c r="L215" s="13"/>
    </row>
    <row r="216" spans="1:12" x14ac:dyDescent="0.25">
      <c r="A216" s="1">
        <v>38883</v>
      </c>
      <c r="B216" s="12">
        <v>2.944</v>
      </c>
      <c r="C216" s="12">
        <v>2.9860000000000002</v>
      </c>
      <c r="D216" s="12">
        <v>3.0630000000000002</v>
      </c>
      <c r="E216" s="13" cm="1">
        <f t="array" ref="E216">INDEX($C:$C,ROW()+12*_xlfn.NUMBERVALUE(LEFT(E$1)))-$C216</f>
        <v>0.47799999999999976</v>
      </c>
      <c r="F216" s="13" cm="1">
        <f t="array" ref="F216">INDEX($C:$C,ROW()+12*_xlfn.NUMBERVALUE(LEFT(F$1)))-$C216</f>
        <v>1.4679999999999995</v>
      </c>
      <c r="G216" s="13" cm="1">
        <f t="array" ref="G216">INDEX($C:$C,ROW()+12*_xlfn.NUMBERVALUE(LEFT(G$1)))-$C216</f>
        <v>1.5159999999999996</v>
      </c>
      <c r="H216" s="13" cm="1">
        <f t="array" ref="H216">INDEX($C:$C,ROW()+12*_xlfn.NUMBERVALUE(LEFT(H$1)))-$C216</f>
        <v>-0.35900000000000043</v>
      </c>
      <c r="I216" s="13"/>
      <c r="J216" s="13"/>
      <c r="K216" s="13"/>
      <c r="L216" s="13"/>
    </row>
    <row r="217" spans="1:12" x14ac:dyDescent="0.25">
      <c r="A217" s="1">
        <v>38852</v>
      </c>
      <c r="B217" s="12">
        <v>2.855</v>
      </c>
      <c r="C217" s="12">
        <v>2.8889999999999998</v>
      </c>
      <c r="D217" s="12">
        <v>2.9260000000000002</v>
      </c>
      <c r="E217" s="13" cm="1">
        <f t="array" ref="E217">INDEX($C:$C,ROW()+12*_xlfn.NUMBERVALUE(LEFT(E$1)))-$C217</f>
        <v>0.57800000000000029</v>
      </c>
      <c r="F217" s="13" cm="1">
        <f t="array" ref="F217">INDEX($C:$C,ROW()+12*_xlfn.NUMBERVALUE(LEFT(F$1)))-$C217</f>
        <v>1.7550000000000003</v>
      </c>
      <c r="G217" s="13" cm="1">
        <f t="array" ref="G217">INDEX($C:$C,ROW()+12*_xlfn.NUMBERVALUE(LEFT(G$1)))-$C217</f>
        <v>1.4730000000000003</v>
      </c>
      <c r="H217" s="13" cm="1">
        <f t="array" ref="H217">INDEX($C:$C,ROW()+12*_xlfn.NUMBERVALUE(LEFT(H$1)))-$C217</f>
        <v>-0.30999999999999961</v>
      </c>
      <c r="I217" s="13"/>
      <c r="J217" s="13"/>
      <c r="K217" s="13"/>
      <c r="L217" s="13"/>
    </row>
    <row r="218" spans="1:12" x14ac:dyDescent="0.25">
      <c r="A218" s="1">
        <v>38822</v>
      </c>
      <c r="B218" s="12">
        <v>2.762</v>
      </c>
      <c r="C218" s="12">
        <v>2.794</v>
      </c>
      <c r="D218" s="12">
        <v>2.8519999999999999</v>
      </c>
      <c r="E218" s="13" cm="1">
        <f t="array" ref="E218">INDEX($C:$C,ROW()+12*_xlfn.NUMBERVALUE(LEFT(E$1)))-$C218</f>
        <v>0.61299999999999999</v>
      </c>
      <c r="F218" s="13" cm="1">
        <f t="array" ref="F218">INDEX($C:$C,ROW()+12*_xlfn.NUMBERVALUE(LEFT(F$1)))-$C218</f>
        <v>1.8880000000000003</v>
      </c>
      <c r="G218" s="13" cm="1">
        <f t="array" ref="G218">INDEX($C:$C,ROW()+12*_xlfn.NUMBERVALUE(LEFT(G$1)))-$C218</f>
        <v>1.1309999999999998</v>
      </c>
      <c r="H218" s="13" cm="1">
        <f t="array" ref="H218">INDEX($C:$C,ROW()+12*_xlfn.NUMBERVALUE(LEFT(H$1)))-$C218</f>
        <v>-9.7999999999999865E-2</v>
      </c>
      <c r="I218" s="13"/>
      <c r="J218" s="13"/>
      <c r="K218" s="13"/>
      <c r="L218" s="13"/>
    </row>
    <row r="219" spans="1:12" x14ac:dyDescent="0.25">
      <c r="A219" s="1">
        <v>38791</v>
      </c>
      <c r="B219" s="12">
        <v>2.6659999999999999</v>
      </c>
      <c r="C219" s="12">
        <v>2.7229999999999999</v>
      </c>
      <c r="D219" s="12">
        <v>2.8159999999999998</v>
      </c>
      <c r="E219" s="13" cm="1">
        <f t="array" ref="E219">INDEX($C:$C,ROW()+12*_xlfn.NUMBERVALUE(LEFT(E$1)))-$C219</f>
        <v>0.66800000000000015</v>
      </c>
      <c r="F219" s="13" cm="1">
        <f t="array" ref="F219">INDEX($C:$C,ROW()+12*_xlfn.NUMBERVALUE(LEFT(F$1)))-$C219</f>
        <v>1.9859999999999998</v>
      </c>
      <c r="G219" s="13" cm="1">
        <f t="array" ref="G219">INDEX($C:$C,ROW()+12*_xlfn.NUMBERVALUE(LEFT(G$1)))-$C219</f>
        <v>1.024</v>
      </c>
      <c r="H219" s="13" cm="1">
        <f t="array" ref="H219">INDEX($C:$C,ROW()+12*_xlfn.NUMBERVALUE(LEFT(H$1)))-$C219</f>
        <v>0.32400000000000029</v>
      </c>
      <c r="I219" s="13"/>
      <c r="J219" s="13"/>
      <c r="K219" s="13"/>
      <c r="L219" s="13"/>
    </row>
    <row r="220" spans="1:12" x14ac:dyDescent="0.25">
      <c r="A220" s="1">
        <v>38763</v>
      </c>
      <c r="B220" s="12">
        <v>2.5539999999999998</v>
      </c>
      <c r="C220" s="12">
        <v>2.6</v>
      </c>
      <c r="D220" s="12">
        <v>2.6640000000000001</v>
      </c>
      <c r="E220" s="13" cm="1">
        <f t="array" ref="E220">INDEX($C:$C,ROW()+12*_xlfn.NUMBERVALUE(LEFT(E$1)))-$C220</f>
        <v>0.75700000000000012</v>
      </c>
      <c r="F220" s="13" cm="1">
        <f t="array" ref="F220">INDEX($C:$C,ROW()+12*_xlfn.NUMBERVALUE(LEFT(F$1)))-$C220</f>
        <v>2.1560000000000001</v>
      </c>
      <c r="G220" s="13" cm="1">
        <f t="array" ref="G220">INDEX($C:$C,ROW()+12*_xlfn.NUMBERVALUE(LEFT(G$1)))-$C220</f>
        <v>0.93699999999999983</v>
      </c>
      <c r="H220" s="13" cm="1">
        <f t="array" ref="H220">INDEX($C:$C,ROW()+12*_xlfn.NUMBERVALUE(LEFT(H$1)))-$C220</f>
        <v>0.49299999999999988</v>
      </c>
      <c r="I220" s="13"/>
      <c r="J220" s="13"/>
      <c r="K220" s="13"/>
      <c r="L220" s="13"/>
    </row>
    <row r="221" spans="1:12" x14ac:dyDescent="0.25">
      <c r="A221" s="1">
        <v>38732</v>
      </c>
      <c r="B221" s="12">
        <v>2.4889999999999999</v>
      </c>
      <c r="C221" s="12">
        <v>2.5129999999999999</v>
      </c>
      <c r="D221" s="12">
        <v>2.5470000000000002</v>
      </c>
      <c r="E221" s="13" cm="1">
        <f t="array" ref="E221">INDEX($C:$C,ROW()+12*_xlfn.NUMBERVALUE(LEFT(E$1)))-$C221</f>
        <v>0.82600000000000007</v>
      </c>
      <c r="F221" s="13" cm="1">
        <f t="array" ref="F221">INDEX($C:$C,ROW()+12*_xlfn.NUMBERVALUE(LEFT(F$1)))-$C221</f>
        <v>2.258</v>
      </c>
      <c r="G221" s="13" cm="1">
        <f t="array" ref="G221">INDEX($C:$C,ROW()+12*_xlfn.NUMBERVALUE(LEFT(G$1)))-$C221</f>
        <v>0.83000000000000007</v>
      </c>
      <c r="H221" s="13" cm="1">
        <f t="array" ref="H221">INDEX($C:$C,ROW()+12*_xlfn.NUMBERVALUE(LEFT(H$1)))-$C221</f>
        <v>0.62400000000000011</v>
      </c>
      <c r="I221" s="13"/>
      <c r="J221" s="13"/>
      <c r="K221" s="13"/>
      <c r="L221" s="13"/>
    </row>
    <row r="222" spans="1:12" x14ac:dyDescent="0.25">
      <c r="A222" s="1">
        <v>38701</v>
      </c>
      <c r="B222" s="12">
        <v>2.452</v>
      </c>
      <c r="C222" s="12">
        <v>2.4729999999999999</v>
      </c>
      <c r="D222" s="12">
        <v>2.4950000000000001</v>
      </c>
      <c r="E222" s="13" cm="1">
        <f t="array" ref="E222">INDEX($C:$C,ROW()+12*_xlfn.NUMBERVALUE(LEFT(E$1)))-$C222</f>
        <v>0.87200000000000033</v>
      </c>
      <c r="F222" s="13" cm="1">
        <f t="array" ref="F222">INDEX($C:$C,ROW()+12*_xlfn.NUMBERVALUE(LEFT(F$1)))-$C222</f>
        <v>2.4660000000000002</v>
      </c>
      <c r="G222" s="13" cm="1">
        <f t="array" ref="G222">INDEX($C:$C,ROW()+12*_xlfn.NUMBERVALUE(LEFT(G$1)))-$C222</f>
        <v>0.97300000000000031</v>
      </c>
      <c r="H222" s="13"/>
      <c r="I222" s="13"/>
      <c r="J222" s="13"/>
      <c r="K222" s="13"/>
      <c r="L222" s="13"/>
    </row>
    <row r="223" spans="1:12" x14ac:dyDescent="0.25">
      <c r="A223" s="1">
        <v>38671</v>
      </c>
      <c r="B223" s="12">
        <v>2.2639999999999998</v>
      </c>
      <c r="C223" s="12">
        <v>2.3610000000000002</v>
      </c>
      <c r="D223" s="12">
        <v>2.4729999999999999</v>
      </c>
      <c r="E223" s="13" cm="1">
        <f t="array" ref="E223">INDEX($C:$C,ROW()+12*_xlfn.NUMBERVALUE(LEFT(E$1)))-$C223</f>
        <v>1.0249999999999999</v>
      </c>
      <c r="F223" s="13" cm="1">
        <f t="array" ref="F223">INDEX($C:$C,ROW()+12*_xlfn.NUMBERVALUE(LEFT(F$1)))-$C223</f>
        <v>2.7309999999999994</v>
      </c>
      <c r="G223" s="13" cm="1">
        <f t="array" ref="G223">INDEX($C:$C,ROW()+12*_xlfn.NUMBERVALUE(LEFT(G$1)))-$C223</f>
        <v>1.1069999999999998</v>
      </c>
      <c r="H223" s="13"/>
      <c r="I223" s="13"/>
      <c r="J223" s="13"/>
      <c r="K223" s="13"/>
      <c r="L223" s="13"/>
    </row>
    <row r="224" spans="1:12" x14ac:dyDescent="0.25">
      <c r="A224" s="1">
        <v>38640</v>
      </c>
      <c r="B224" s="12">
        <v>2.1779999999999999</v>
      </c>
      <c r="C224" s="12">
        <v>2.1970000000000001</v>
      </c>
      <c r="D224" s="12">
        <v>2.2629999999999999</v>
      </c>
      <c r="E224" s="13" cm="1">
        <f t="array" ref="E224">INDEX($C:$C,ROW()+12*_xlfn.NUMBERVALUE(LEFT(E$1)))-$C224</f>
        <v>1.403</v>
      </c>
      <c r="F224" s="13" cm="1">
        <f t="array" ref="F224">INDEX($C:$C,ROW()+12*_xlfn.NUMBERVALUE(LEFT(F$1)))-$C224</f>
        <v>2.8440000000000003</v>
      </c>
      <c r="G224" s="13" cm="1">
        <f t="array" ref="G224">INDEX($C:$C,ROW()+12*_xlfn.NUMBERVALUE(LEFT(G$1)))-$C224</f>
        <v>1.1789999999999998</v>
      </c>
      <c r="H224" s="13"/>
      <c r="I224" s="13"/>
      <c r="J224" s="13"/>
      <c r="K224" s="13"/>
      <c r="L224" s="13"/>
    </row>
    <row r="225" spans="1:12" x14ac:dyDescent="0.25">
      <c r="A225" s="1">
        <v>38610</v>
      </c>
      <c r="B225" s="12">
        <v>2.13</v>
      </c>
      <c r="C225" s="12">
        <v>2.1389999999999998</v>
      </c>
      <c r="D225" s="12">
        <v>2.1760000000000002</v>
      </c>
      <c r="E225" s="13" cm="1">
        <f t="array" ref="E225">INDEX($C:$C,ROW()+12*_xlfn.NUMBERVALUE(LEFT(E$1)))-$C225</f>
        <v>1.8440000000000003</v>
      </c>
      <c r="F225" s="13" cm="1">
        <f t="array" ref="F225">INDEX($C:$C,ROW()+12*_xlfn.NUMBERVALUE(LEFT(F$1)))-$C225</f>
        <v>2.714</v>
      </c>
      <c r="G225" s="13" cm="1">
        <f t="array" ref="G225">INDEX($C:$C,ROW()+12*_xlfn.NUMBERVALUE(LEFT(G$1)))-$C225</f>
        <v>0.58800000000000008</v>
      </c>
      <c r="H225" s="13"/>
      <c r="I225" s="13"/>
      <c r="J225" s="13"/>
      <c r="K225" s="13"/>
      <c r="L225" s="13"/>
    </row>
    <row r="226" spans="1:12" x14ac:dyDescent="0.25">
      <c r="A226" s="1">
        <v>38579</v>
      </c>
      <c r="B226" s="12">
        <v>2.1259999999999999</v>
      </c>
      <c r="C226" s="12">
        <v>2.1320000000000001</v>
      </c>
      <c r="D226" s="12">
        <v>2.1349999999999998</v>
      </c>
      <c r="E226" s="13" cm="1">
        <f t="array" ref="E226">INDEX($C:$C,ROW()+12*_xlfn.NUMBERVALUE(LEFT(E$1)))-$C226</f>
        <v>2.222</v>
      </c>
      <c r="F226" s="13" cm="1">
        <f t="array" ref="F226">INDEX($C:$C,ROW()+12*_xlfn.NUMBERVALUE(LEFT(F$1)))-$C226</f>
        <v>2.645</v>
      </c>
      <c r="G226" s="13" cm="1">
        <f t="array" ref="G226">INDEX($C:$C,ROW()+12*_xlfn.NUMBERVALUE(LEFT(G$1)))-$C226</f>
        <v>0.56299999999999972</v>
      </c>
      <c r="H226" s="13"/>
      <c r="I226" s="13"/>
      <c r="J226" s="13"/>
      <c r="K226" s="13"/>
      <c r="L226" s="13"/>
    </row>
    <row r="227" spans="1:12" x14ac:dyDescent="0.25">
      <c r="A227" s="1">
        <v>38548</v>
      </c>
      <c r="B227" s="12">
        <v>2.1070000000000002</v>
      </c>
      <c r="C227" s="12">
        <v>2.1190000000000002</v>
      </c>
      <c r="D227" s="12">
        <v>2.1259999999999999</v>
      </c>
      <c r="E227" s="13" cm="1">
        <f t="array" ref="E227">INDEX($C:$C,ROW()+12*_xlfn.NUMBERVALUE(LEFT(E$1)))-$C227</f>
        <v>2.3479999999999994</v>
      </c>
      <c r="F227" s="13" cm="1">
        <f t="array" ref="F227">INDEX($C:$C,ROW()+12*_xlfn.NUMBERVALUE(LEFT(F$1)))-$C227</f>
        <v>2.464</v>
      </c>
      <c r="G227" s="13" cm="1">
        <f t="array" ref="G227">INDEX($C:$C,ROW()+12*_xlfn.NUMBERVALUE(LEFT(G$1)))-$C227</f>
        <v>0.55699999999999994</v>
      </c>
      <c r="H227" s="13"/>
      <c r="I227" s="13"/>
      <c r="J227" s="13"/>
      <c r="K227" s="13"/>
      <c r="L227" s="13"/>
    </row>
    <row r="228" spans="1:12" x14ac:dyDescent="0.25">
      <c r="A228" s="1">
        <v>38518</v>
      </c>
      <c r="B228" s="12">
        <v>2.1019999999999999</v>
      </c>
      <c r="C228" s="12">
        <v>2.1110000000000002</v>
      </c>
      <c r="D228" s="12">
        <v>2.1240000000000001</v>
      </c>
      <c r="E228" s="13" cm="1">
        <f t="array" ref="E228">INDEX($C:$C,ROW()+12*_xlfn.NUMBERVALUE(LEFT(E$1)))-$C228</f>
        <v>2.3429999999999995</v>
      </c>
      <c r="F228" s="13" cm="1">
        <f t="array" ref="F228">INDEX($C:$C,ROW()+12*_xlfn.NUMBERVALUE(LEFT(F$1)))-$C228</f>
        <v>2.3909999999999996</v>
      </c>
      <c r="G228" s="13" cm="1">
        <f t="array" ref="G228">INDEX($C:$C,ROW()+12*_xlfn.NUMBERVALUE(LEFT(G$1)))-$C228</f>
        <v>0.51599999999999957</v>
      </c>
      <c r="H228" s="13"/>
      <c r="I228" s="13"/>
      <c r="J228" s="13"/>
      <c r="K228" s="13"/>
      <c r="L228" s="13"/>
    </row>
    <row r="229" spans="1:12" x14ac:dyDescent="0.25">
      <c r="A229" s="1">
        <v>38487</v>
      </c>
      <c r="B229" s="12">
        <v>2.1240000000000001</v>
      </c>
      <c r="C229" s="12">
        <v>2.1259999999999999</v>
      </c>
      <c r="D229" s="12">
        <v>2.1280000000000001</v>
      </c>
      <c r="E229" s="13" cm="1">
        <f t="array" ref="E229">INDEX($C:$C,ROW()+12*_xlfn.NUMBERVALUE(LEFT(E$1)))-$C229</f>
        <v>2.5180000000000002</v>
      </c>
      <c r="F229" s="13" cm="1">
        <f t="array" ref="F229">INDEX($C:$C,ROW()+12*_xlfn.NUMBERVALUE(LEFT(F$1)))-$C229</f>
        <v>2.2360000000000002</v>
      </c>
      <c r="G229" s="13" cm="1">
        <f t="array" ref="G229">INDEX($C:$C,ROW()+12*_xlfn.NUMBERVALUE(LEFT(G$1)))-$C229</f>
        <v>0.45300000000000029</v>
      </c>
      <c r="H229" s="13"/>
      <c r="I229" s="13"/>
      <c r="J229" s="13"/>
      <c r="K229" s="13"/>
      <c r="L229" s="13"/>
    </row>
    <row r="230" spans="1:12" x14ac:dyDescent="0.25">
      <c r="A230" s="1">
        <v>38457</v>
      </c>
      <c r="B230" s="12">
        <v>2.1259999999999999</v>
      </c>
      <c r="C230" s="12">
        <v>2.137</v>
      </c>
      <c r="D230" s="12">
        <v>2.1480000000000001</v>
      </c>
      <c r="E230" s="13" cm="1">
        <f t="array" ref="E230">INDEX($C:$C,ROW()+12*_xlfn.NUMBERVALUE(LEFT(E$1)))-$C230</f>
        <v>2.5450000000000004</v>
      </c>
      <c r="F230" s="13" cm="1">
        <f t="array" ref="F230">INDEX($C:$C,ROW()+12*_xlfn.NUMBERVALUE(LEFT(F$1)))-$C230</f>
        <v>1.7879999999999998</v>
      </c>
      <c r="G230" s="13" cm="1">
        <f t="array" ref="G230">INDEX($C:$C,ROW()+12*_xlfn.NUMBERVALUE(LEFT(G$1)))-$C230</f>
        <v>0.55900000000000016</v>
      </c>
      <c r="H230" s="13"/>
      <c r="I230" s="13"/>
      <c r="J230" s="13"/>
      <c r="K230" s="13"/>
      <c r="L230" s="13"/>
    </row>
    <row r="231" spans="1:12" x14ac:dyDescent="0.25">
      <c r="A231" s="1">
        <v>38426</v>
      </c>
      <c r="B231" s="12">
        <v>2.133</v>
      </c>
      <c r="C231" s="12">
        <v>2.137</v>
      </c>
      <c r="D231" s="12">
        <v>2.1469999999999998</v>
      </c>
      <c r="E231" s="13" cm="1">
        <f t="array" ref="E231">INDEX($C:$C,ROW()+12*_xlfn.NUMBERVALUE(LEFT(E$1)))-$C231</f>
        <v>2.5719999999999996</v>
      </c>
      <c r="F231" s="13" cm="1">
        <f t="array" ref="F231">INDEX($C:$C,ROW()+12*_xlfn.NUMBERVALUE(LEFT(F$1)))-$C231</f>
        <v>1.6099999999999999</v>
      </c>
      <c r="G231" s="13" cm="1">
        <f t="array" ref="G231">INDEX($C:$C,ROW()+12*_xlfn.NUMBERVALUE(LEFT(G$1)))-$C231</f>
        <v>0.91000000000000014</v>
      </c>
      <c r="H231" s="13"/>
      <c r="I231" s="13"/>
      <c r="J231" s="13"/>
      <c r="K231" s="13"/>
      <c r="L231" s="13"/>
    </row>
    <row r="232" spans="1:12" x14ac:dyDescent="0.25">
      <c r="A232" s="1">
        <v>38398</v>
      </c>
      <c r="B232" s="12">
        <v>2.1349999999999998</v>
      </c>
      <c r="C232" s="12">
        <v>2.1379999999999999</v>
      </c>
      <c r="D232" s="12">
        <v>2.1440000000000001</v>
      </c>
      <c r="E232" s="13" cm="1">
        <f t="array" ref="E232">INDEX($C:$C,ROW()+12*_xlfn.NUMBERVALUE(LEFT(E$1)))-$C232</f>
        <v>2.6180000000000003</v>
      </c>
      <c r="F232" s="13" cm="1">
        <f t="array" ref="F232">INDEX($C:$C,ROW()+12*_xlfn.NUMBERVALUE(LEFT(F$1)))-$C232</f>
        <v>1.399</v>
      </c>
      <c r="G232" s="13" cm="1">
        <f t="array" ref="G232">INDEX($C:$C,ROW()+12*_xlfn.NUMBERVALUE(LEFT(G$1)))-$C232</f>
        <v>0.95500000000000007</v>
      </c>
      <c r="H232" s="13"/>
      <c r="I232" s="13"/>
      <c r="J232" s="13"/>
      <c r="K232" s="13"/>
      <c r="L232" s="13"/>
    </row>
    <row r="233" spans="1:12" x14ac:dyDescent="0.25">
      <c r="A233" s="1">
        <v>38367</v>
      </c>
      <c r="B233" s="12">
        <v>2.1419999999999999</v>
      </c>
      <c r="C233" s="12">
        <v>2.145</v>
      </c>
      <c r="D233" s="12">
        <v>2.1509999999999998</v>
      </c>
      <c r="E233" s="13" cm="1">
        <f t="array" ref="E233">INDEX($C:$C,ROW()+12*_xlfn.NUMBERVALUE(LEFT(E$1)))-$C233</f>
        <v>2.6259999999999999</v>
      </c>
      <c r="F233" s="13" cm="1">
        <f t="array" ref="F233">INDEX($C:$C,ROW()+12*_xlfn.NUMBERVALUE(LEFT(F$1)))-$C233</f>
        <v>1.198</v>
      </c>
      <c r="G233" s="13" cm="1">
        <f t="array" ref="G233">INDEX($C:$C,ROW()+12*_xlfn.NUMBERVALUE(LEFT(G$1)))-$C233</f>
        <v>0.99199999999999999</v>
      </c>
      <c r="H233" s="13"/>
      <c r="I233" s="13"/>
      <c r="J233" s="13"/>
      <c r="K233" s="13"/>
      <c r="L233" s="13"/>
    </row>
    <row r="234" spans="1:12" x14ac:dyDescent="0.25">
      <c r="A234" s="1">
        <v>38336</v>
      </c>
      <c r="B234" s="12">
        <v>2.1549999999999998</v>
      </c>
      <c r="C234" s="12">
        <v>2.173</v>
      </c>
      <c r="D234" s="12">
        <v>2.1800000000000002</v>
      </c>
      <c r="E234" s="13" cm="1">
        <f t="array" ref="E234">INDEX($C:$C,ROW()+12*_xlfn.NUMBERVALUE(LEFT(E$1)))-$C234</f>
        <v>2.766</v>
      </c>
      <c r="F234" s="13" cm="1">
        <f t="array" ref="F234">INDEX($C:$C,ROW()+12*_xlfn.NUMBERVALUE(LEFT(F$1)))-$C234</f>
        <v>1.2730000000000001</v>
      </c>
      <c r="G234" s="13"/>
      <c r="H234" s="13"/>
      <c r="I234" s="13"/>
      <c r="J234" s="13"/>
      <c r="K234" s="13"/>
      <c r="L234" s="13"/>
    </row>
    <row r="235" spans="1:12" x14ac:dyDescent="0.25">
      <c r="A235" s="1">
        <v>38306</v>
      </c>
      <c r="B235" s="12">
        <v>2.1520000000000001</v>
      </c>
      <c r="C235" s="12">
        <v>2.17</v>
      </c>
      <c r="D235" s="12">
        <v>2.177</v>
      </c>
      <c r="E235" s="13" cm="1">
        <f t="array" ref="E235">INDEX($C:$C,ROW()+12*_xlfn.NUMBERVALUE(LEFT(E$1)))-$C235</f>
        <v>2.9219999999999997</v>
      </c>
      <c r="F235" s="13" cm="1">
        <f t="array" ref="F235">INDEX($C:$C,ROW()+12*_xlfn.NUMBERVALUE(LEFT(F$1)))-$C235</f>
        <v>1.298</v>
      </c>
      <c r="G235" s="13"/>
      <c r="H235" s="13"/>
      <c r="I235" s="13"/>
      <c r="J235" s="13"/>
      <c r="K235" s="13"/>
      <c r="L235" s="13"/>
    </row>
    <row r="236" spans="1:12" x14ac:dyDescent="0.25">
      <c r="A236" s="1">
        <v>38275</v>
      </c>
      <c r="B236" s="12">
        <v>2.1440000000000001</v>
      </c>
      <c r="C236" s="12">
        <v>2.1469999999999998</v>
      </c>
      <c r="D236" s="12">
        <v>2.153</v>
      </c>
      <c r="E236" s="13" cm="1">
        <f t="array" ref="E236">INDEX($C:$C,ROW()+12*_xlfn.NUMBERVALUE(LEFT(E$1)))-$C236</f>
        <v>2.8940000000000006</v>
      </c>
      <c r="F236" s="13" cm="1">
        <f t="array" ref="F236">INDEX($C:$C,ROW()+12*_xlfn.NUMBERVALUE(LEFT(F$1)))-$C236</f>
        <v>1.2290000000000001</v>
      </c>
      <c r="G236" s="13"/>
      <c r="H236" s="13"/>
      <c r="I236" s="13"/>
      <c r="J236" s="13"/>
      <c r="K236" s="13"/>
      <c r="L236" s="13"/>
    </row>
    <row r="237" spans="1:12" x14ac:dyDescent="0.25">
      <c r="A237" s="1">
        <v>38245</v>
      </c>
      <c r="B237" s="12">
        <v>2.1110000000000002</v>
      </c>
      <c r="C237" s="12">
        <v>2.1190000000000002</v>
      </c>
      <c r="D237" s="12">
        <v>2.15</v>
      </c>
      <c r="E237" s="13" cm="1">
        <f t="array" ref="E237">INDEX($C:$C,ROW()+12*_xlfn.NUMBERVALUE(LEFT(E$1)))-$C237</f>
        <v>2.7339999999999995</v>
      </c>
      <c r="F237" s="13" cm="1">
        <f t="array" ref="F237">INDEX($C:$C,ROW()+12*_xlfn.NUMBERVALUE(LEFT(F$1)))-$C237</f>
        <v>0.60799999999999965</v>
      </c>
      <c r="G237" s="13"/>
      <c r="H237" s="13"/>
      <c r="I237" s="13"/>
      <c r="J237" s="13"/>
      <c r="K237" s="13"/>
      <c r="L237" s="13"/>
    </row>
    <row r="238" spans="1:12" x14ac:dyDescent="0.25">
      <c r="A238" s="1">
        <v>38214</v>
      </c>
      <c r="B238" s="12">
        <v>2.1120000000000001</v>
      </c>
      <c r="C238" s="12">
        <v>2.1139999999999999</v>
      </c>
      <c r="D238" s="12">
        <v>2.1160000000000001</v>
      </c>
      <c r="E238" s="13" cm="1">
        <f t="array" ref="E238">INDEX($C:$C,ROW()+12*_xlfn.NUMBERVALUE(LEFT(E$1)))-$C238</f>
        <v>2.6630000000000003</v>
      </c>
      <c r="F238" s="13" cm="1">
        <f t="array" ref="F238">INDEX($C:$C,ROW()+12*_xlfn.NUMBERVALUE(LEFT(F$1)))-$C238</f>
        <v>0.58099999999999996</v>
      </c>
      <c r="G238" s="13"/>
      <c r="H238" s="13"/>
      <c r="I238" s="13"/>
      <c r="J238" s="13"/>
      <c r="K238" s="13"/>
      <c r="L238" s="13"/>
    </row>
    <row r="239" spans="1:12" x14ac:dyDescent="0.25">
      <c r="A239" s="1">
        <v>38183</v>
      </c>
      <c r="B239" s="12">
        <v>2.1139999999999999</v>
      </c>
      <c r="C239" s="12">
        <v>2.1160000000000001</v>
      </c>
      <c r="D239" s="12">
        <v>2.12</v>
      </c>
      <c r="E239" s="13" cm="1">
        <f t="array" ref="E239">INDEX($C:$C,ROW()+12*_xlfn.NUMBERVALUE(LEFT(E$1)))-$C239</f>
        <v>2.4670000000000001</v>
      </c>
      <c r="F239" s="13" cm="1">
        <f t="array" ref="F239">INDEX($C:$C,ROW()+12*_xlfn.NUMBERVALUE(LEFT(F$1)))-$C239</f>
        <v>0.56000000000000005</v>
      </c>
      <c r="G239" s="13"/>
      <c r="H239" s="13"/>
      <c r="I239" s="13"/>
      <c r="J239" s="13"/>
      <c r="K239" s="13"/>
      <c r="L239" s="13"/>
    </row>
    <row r="240" spans="1:12" x14ac:dyDescent="0.25">
      <c r="A240" s="1">
        <v>38153</v>
      </c>
      <c r="B240" s="12">
        <v>2.0870000000000002</v>
      </c>
      <c r="C240" s="12">
        <v>2.113</v>
      </c>
      <c r="D240" s="12">
        <v>2.1240000000000001</v>
      </c>
      <c r="E240" s="13" cm="1">
        <f t="array" ref="E240">INDEX($C:$C,ROW()+12*_xlfn.NUMBERVALUE(LEFT(E$1)))-$C240</f>
        <v>2.3889999999999998</v>
      </c>
      <c r="F240" s="13" cm="1">
        <f t="array" ref="F240">INDEX($C:$C,ROW()+12*_xlfn.NUMBERVALUE(LEFT(F$1)))-$C240</f>
        <v>0.51399999999999979</v>
      </c>
      <c r="G240" s="13"/>
      <c r="H240" s="13"/>
      <c r="I240" s="13"/>
      <c r="J240" s="13"/>
      <c r="K240" s="13"/>
      <c r="L240" s="13"/>
    </row>
    <row r="241" spans="1:12" x14ac:dyDescent="0.25">
      <c r="A241" s="1">
        <v>38122</v>
      </c>
      <c r="B241" s="12">
        <v>2.0720000000000001</v>
      </c>
      <c r="C241" s="12">
        <v>2.0859999999999999</v>
      </c>
      <c r="D241" s="12">
        <v>2.0939999999999999</v>
      </c>
      <c r="E241" s="13" cm="1">
        <f t="array" ref="E241">INDEX($C:$C,ROW()+12*_xlfn.NUMBERVALUE(LEFT(E$1)))-$C241</f>
        <v>2.2760000000000002</v>
      </c>
      <c r="F241" s="13" cm="1">
        <f t="array" ref="F241">INDEX($C:$C,ROW()+12*_xlfn.NUMBERVALUE(LEFT(F$1)))-$C241</f>
        <v>0.49300000000000033</v>
      </c>
      <c r="G241" s="13"/>
      <c r="H241" s="13"/>
      <c r="I241" s="13"/>
      <c r="J241" s="13"/>
      <c r="K241" s="13"/>
      <c r="L241" s="13"/>
    </row>
    <row r="242" spans="1:12" x14ac:dyDescent="0.25">
      <c r="A242" s="1">
        <v>38092</v>
      </c>
      <c r="B242" s="12">
        <v>1.96</v>
      </c>
      <c r="C242" s="12">
        <v>2.0489999999999999</v>
      </c>
      <c r="D242" s="12">
        <v>2.073</v>
      </c>
      <c r="E242" s="13" cm="1">
        <f t="array" ref="E242">INDEX($C:$C,ROW()+12*_xlfn.NUMBERVALUE(LEFT(E$1)))-$C242</f>
        <v>1.8759999999999999</v>
      </c>
      <c r="F242" s="13" cm="1">
        <f t="array" ref="F242">INDEX($C:$C,ROW()+12*_xlfn.NUMBERVALUE(LEFT(F$1)))-$C242</f>
        <v>0.64700000000000024</v>
      </c>
      <c r="G242" s="13"/>
      <c r="H242" s="13"/>
      <c r="I242" s="13"/>
      <c r="J242" s="13"/>
      <c r="K242" s="13"/>
      <c r="L242" s="13"/>
    </row>
    <row r="243" spans="1:12" x14ac:dyDescent="0.25">
      <c r="A243" s="1">
        <v>38061</v>
      </c>
      <c r="B243" s="12">
        <v>1.9570000000000001</v>
      </c>
      <c r="C243" s="12">
        <v>2.0289999999999999</v>
      </c>
      <c r="D243" s="12">
        <v>2.0609999999999999</v>
      </c>
      <c r="E243" s="13" cm="1">
        <f t="array" ref="E243">INDEX($C:$C,ROW()+12*_xlfn.NUMBERVALUE(LEFT(E$1)))-$C243</f>
        <v>1.718</v>
      </c>
      <c r="F243" s="13" cm="1">
        <f t="array" ref="F243">INDEX($C:$C,ROW()+12*_xlfn.NUMBERVALUE(LEFT(F$1)))-$C243</f>
        <v>1.0180000000000002</v>
      </c>
      <c r="G243" s="13"/>
      <c r="H243" s="13"/>
      <c r="I243" s="13"/>
      <c r="J243" s="13"/>
      <c r="K243" s="13"/>
      <c r="L243" s="13"/>
    </row>
    <row r="244" spans="1:12" x14ac:dyDescent="0.25">
      <c r="A244" s="1">
        <v>38032</v>
      </c>
      <c r="B244" s="12">
        <v>2.052</v>
      </c>
      <c r="C244" s="12">
        <v>2.0710000000000002</v>
      </c>
      <c r="D244" s="12">
        <v>2.0910000000000002</v>
      </c>
      <c r="E244" s="13" cm="1">
        <f t="array" ref="E244">INDEX($C:$C,ROW()+12*_xlfn.NUMBERVALUE(LEFT(E$1)))-$C244</f>
        <v>1.4659999999999997</v>
      </c>
      <c r="F244" s="13" cm="1">
        <f t="array" ref="F244">INDEX($C:$C,ROW()+12*_xlfn.NUMBERVALUE(LEFT(F$1)))-$C244</f>
        <v>1.0219999999999998</v>
      </c>
      <c r="G244" s="13"/>
      <c r="H244" s="13"/>
      <c r="I244" s="13"/>
      <c r="J244" s="13"/>
      <c r="K244" s="13"/>
      <c r="L244" s="13"/>
    </row>
    <row r="245" spans="1:12" x14ac:dyDescent="0.25">
      <c r="A245" s="1">
        <v>38001</v>
      </c>
      <c r="B245" s="12">
        <v>2.073</v>
      </c>
      <c r="C245" s="12">
        <v>2.089</v>
      </c>
      <c r="D245" s="12">
        <v>2.12</v>
      </c>
      <c r="E245" s="13" cm="1">
        <f t="array" ref="E245">INDEX($C:$C,ROW()+12*_xlfn.NUMBERVALUE(LEFT(E$1)))-$C245</f>
        <v>1.254</v>
      </c>
      <c r="F245" s="13" cm="1">
        <f t="array" ref="F245">INDEX($C:$C,ROW()+12*_xlfn.NUMBERVALUE(LEFT(F$1)))-$C245</f>
        <v>1.048</v>
      </c>
      <c r="G245" s="13"/>
      <c r="H245" s="13"/>
      <c r="I245" s="13"/>
      <c r="J245" s="13"/>
      <c r="K245" s="13"/>
      <c r="L245" s="13"/>
    </row>
    <row r="246" spans="1:12" x14ac:dyDescent="0.25">
      <c r="A246" s="1">
        <v>37970</v>
      </c>
      <c r="B246" s="12">
        <v>2.14</v>
      </c>
      <c r="C246" s="12">
        <v>2.149</v>
      </c>
      <c r="D246" s="12">
        <v>2.16</v>
      </c>
      <c r="E246" s="13" cm="1">
        <f t="array" ref="E246">INDEX($C:$C,ROW()+12*_xlfn.NUMBERVALUE(LEFT(E$1)))-$C246</f>
        <v>1.2970000000000002</v>
      </c>
      <c r="F246" s="13"/>
      <c r="G246" s="13"/>
      <c r="H246" s="13"/>
      <c r="I246" s="13"/>
      <c r="J246" s="13"/>
      <c r="K246" s="13"/>
      <c r="L246" s="13"/>
    </row>
    <row r="247" spans="1:12" x14ac:dyDescent="0.25">
      <c r="A247" s="1">
        <v>37940</v>
      </c>
      <c r="B247" s="12">
        <v>2.1459999999999999</v>
      </c>
      <c r="C247" s="12">
        <v>2.1589999999999998</v>
      </c>
      <c r="D247" s="12">
        <v>2.1709999999999998</v>
      </c>
      <c r="E247" s="13" cm="1">
        <f t="array" ref="E247">INDEX($C:$C,ROW()+12*_xlfn.NUMBERVALUE(LEFT(E$1)))-$C247</f>
        <v>1.3090000000000002</v>
      </c>
      <c r="F247" s="13"/>
      <c r="G247" s="13"/>
      <c r="H247" s="13"/>
      <c r="I247" s="13"/>
      <c r="J247" s="13"/>
      <c r="K247" s="13"/>
      <c r="L247" s="13"/>
    </row>
    <row r="248" spans="1:12" x14ac:dyDescent="0.25">
      <c r="A248" s="1">
        <v>37909</v>
      </c>
      <c r="B248" s="12">
        <v>2.121</v>
      </c>
      <c r="C248" s="12">
        <v>2.1440000000000001</v>
      </c>
      <c r="D248" s="12">
        <v>2.161</v>
      </c>
      <c r="E248" s="13" cm="1">
        <f t="array" ref="E248">INDEX($C:$C,ROW()+12*_xlfn.NUMBERVALUE(LEFT(E$1)))-$C248</f>
        <v>1.2319999999999998</v>
      </c>
      <c r="F248" s="13"/>
      <c r="G248" s="13"/>
      <c r="H248" s="13"/>
      <c r="I248" s="13"/>
      <c r="J248" s="13"/>
      <c r="K248" s="13"/>
      <c r="L248" s="13"/>
    </row>
    <row r="249" spans="1:12" x14ac:dyDescent="0.25">
      <c r="A249" s="1">
        <v>37879</v>
      </c>
      <c r="B249" s="12">
        <v>2.1280000000000001</v>
      </c>
      <c r="C249" s="12">
        <v>2.1469999999999998</v>
      </c>
      <c r="D249" s="12">
        <v>2.161</v>
      </c>
      <c r="E249" s="13" cm="1">
        <f t="array" ref="E249">INDEX($C:$C,ROW()+12*_xlfn.NUMBERVALUE(LEFT(E$1)))-$C249</f>
        <v>0.58000000000000007</v>
      </c>
      <c r="F249" s="13"/>
      <c r="G249" s="13"/>
      <c r="H249" s="13"/>
      <c r="I249" s="13"/>
      <c r="J249" s="13"/>
      <c r="K249" s="13"/>
      <c r="L249" s="13"/>
    </row>
    <row r="250" spans="1:12" x14ac:dyDescent="0.25">
      <c r="A250" s="1">
        <v>37848</v>
      </c>
      <c r="B250" s="12">
        <v>2.129</v>
      </c>
      <c r="C250" s="12">
        <v>2.14</v>
      </c>
      <c r="D250" s="12">
        <v>2.1539999999999999</v>
      </c>
      <c r="E250" s="13" cm="1">
        <f t="array" ref="E250">INDEX($C:$C,ROW()+12*_xlfn.NUMBERVALUE(LEFT(E$1)))-$C250</f>
        <v>0.55499999999999972</v>
      </c>
      <c r="F250" s="13"/>
      <c r="G250" s="13"/>
      <c r="H250" s="13"/>
      <c r="I250" s="13"/>
      <c r="J250" s="13"/>
      <c r="K250" s="13"/>
      <c r="L250" s="13"/>
    </row>
    <row r="251" spans="1:12" x14ac:dyDescent="0.25">
      <c r="A251" s="1">
        <v>37817</v>
      </c>
      <c r="B251" s="12">
        <v>2.1190000000000002</v>
      </c>
      <c r="C251" s="12">
        <v>2.13</v>
      </c>
      <c r="D251" s="12">
        <v>2.145</v>
      </c>
      <c r="E251" s="13" cm="1">
        <f t="array" ref="E251">INDEX($C:$C,ROW()+12*_xlfn.NUMBERVALUE(LEFT(E$1)))-$C251</f>
        <v>0.54600000000000026</v>
      </c>
      <c r="F251" s="13"/>
      <c r="G251" s="13"/>
      <c r="H251" s="13"/>
      <c r="I251" s="13"/>
      <c r="J251" s="13"/>
      <c r="K251" s="13"/>
      <c r="L251" s="13"/>
    </row>
    <row r="252" spans="1:12" x14ac:dyDescent="0.25">
      <c r="A252" s="1">
        <v>37787</v>
      </c>
      <c r="B252" s="12">
        <v>2.1230000000000002</v>
      </c>
      <c r="C252" s="12">
        <v>2.1520000000000001</v>
      </c>
      <c r="D252" s="12">
        <v>2.258</v>
      </c>
      <c r="E252" s="13" cm="1">
        <f t="array" ref="E252">INDEX($C:$C,ROW()+12*_xlfn.NUMBERVALUE(LEFT(E$1)))-$C252</f>
        <v>0.47499999999999964</v>
      </c>
      <c r="F252" s="13"/>
      <c r="G252" s="13"/>
      <c r="H252" s="13"/>
      <c r="I252" s="13"/>
      <c r="J252" s="13"/>
      <c r="K252" s="13"/>
      <c r="L252" s="13"/>
    </row>
    <row r="253" spans="1:12" x14ac:dyDescent="0.25">
      <c r="A253" s="1">
        <v>37756</v>
      </c>
      <c r="B253" s="12">
        <v>2.2719999999999998</v>
      </c>
      <c r="C253" s="12">
        <v>2.4009999999999998</v>
      </c>
      <c r="D253" s="12">
        <v>2.504</v>
      </c>
      <c r="E253" s="13" cm="1">
        <f t="array" ref="E253">INDEX($C:$C,ROW()+12*_xlfn.NUMBERVALUE(LEFT(E$1)))-$C253</f>
        <v>0.17800000000000038</v>
      </c>
      <c r="F253" s="13"/>
      <c r="G253" s="13"/>
      <c r="H253" s="13"/>
      <c r="I253" s="13"/>
      <c r="J253" s="13"/>
      <c r="K253" s="13"/>
      <c r="L253" s="13"/>
    </row>
    <row r="254" spans="1:12" x14ac:dyDescent="0.25">
      <c r="A254" s="1">
        <v>37726</v>
      </c>
      <c r="B254" s="12">
        <v>2.5019999999999998</v>
      </c>
      <c r="C254" s="12">
        <v>2.5329999999999999</v>
      </c>
      <c r="D254" s="12">
        <v>2.5609999999999999</v>
      </c>
      <c r="E254" s="13" cm="1">
        <f t="array" ref="E254">INDEX($C:$C,ROW()+12*_xlfn.NUMBERVALUE(LEFT(E$1)))-$C254</f>
        <v>0.16300000000000026</v>
      </c>
      <c r="F254" s="13"/>
      <c r="G254" s="13"/>
      <c r="H254" s="13"/>
      <c r="I254" s="13"/>
      <c r="J254" s="13"/>
      <c r="K254" s="13"/>
      <c r="L254" s="13"/>
    </row>
    <row r="255" spans="1:12" x14ac:dyDescent="0.25">
      <c r="A255" s="1">
        <v>37695</v>
      </c>
      <c r="B255" s="12">
        <v>2.4609999999999999</v>
      </c>
      <c r="C255" s="12">
        <v>2.5299999999999998</v>
      </c>
      <c r="D255" s="12">
        <v>2.5760000000000001</v>
      </c>
      <c r="E255" s="13" cm="1">
        <f t="array" ref="E255">INDEX($C:$C,ROW()+12*_xlfn.NUMBERVALUE(LEFT(E$1)))-$C255</f>
        <v>0.51700000000000035</v>
      </c>
      <c r="F255" s="13"/>
      <c r="G255" s="13"/>
      <c r="H255" s="13"/>
      <c r="I255" s="13"/>
      <c r="J255" s="13"/>
      <c r="K255" s="13"/>
      <c r="L255" s="13"/>
    </row>
    <row r="256" spans="1:12" x14ac:dyDescent="0.25">
      <c r="A256" s="1">
        <v>37667</v>
      </c>
      <c r="B256" s="12">
        <v>2.5179999999999998</v>
      </c>
      <c r="C256" s="12">
        <v>2.6869999999999998</v>
      </c>
      <c r="D256" s="12">
        <v>2.8069999999999999</v>
      </c>
      <c r="E256" s="13" cm="1">
        <f t="array" ref="E256">INDEX($C:$C,ROW()+12*_xlfn.NUMBERVALUE(LEFT(E$1)))-$C256</f>
        <v>0.40600000000000014</v>
      </c>
      <c r="F256" s="13"/>
      <c r="G256" s="13"/>
      <c r="H256" s="13"/>
      <c r="I256" s="13"/>
      <c r="J256" s="13"/>
      <c r="K256" s="13"/>
      <c r="L256" s="13"/>
    </row>
    <row r="257" spans="1:12" x14ac:dyDescent="0.25">
      <c r="A257" s="1">
        <v>37636</v>
      </c>
      <c r="B257" s="12">
        <v>2.8069999999999999</v>
      </c>
      <c r="C257" s="12">
        <v>2.8319999999999999</v>
      </c>
      <c r="D257" s="12">
        <v>2.863</v>
      </c>
      <c r="E257" s="13" cm="1">
        <f t="array" ref="E257">INDEX($C:$C,ROW()+12*_xlfn.NUMBERVALUE(LEFT(E$1)))-$C257</f>
        <v>0.30500000000000016</v>
      </c>
      <c r="F257" s="13"/>
      <c r="G257" s="13"/>
      <c r="H257" s="13"/>
      <c r="I257" s="13"/>
      <c r="J257" s="13"/>
      <c r="K257" s="13"/>
      <c r="L257" s="13"/>
    </row>
    <row r="258" spans="1:12" x14ac:dyDescent="0.25">
      <c r="A258" s="1">
        <v>37605</v>
      </c>
      <c r="B258" s="12">
        <v>2.8650000000000002</v>
      </c>
      <c r="C258" s="12">
        <v>2.9409999999999998</v>
      </c>
      <c r="D258" s="12">
        <v>3.036</v>
      </c>
      <c r="E258" s="13"/>
      <c r="F258" s="13"/>
      <c r="G258" s="13"/>
      <c r="H258" s="13"/>
      <c r="I258" s="13"/>
      <c r="J258" s="13"/>
      <c r="K258" s="13"/>
      <c r="L258" s="13"/>
    </row>
    <row r="259" spans="1:12" x14ac:dyDescent="0.25">
      <c r="A259" s="1">
        <v>37575</v>
      </c>
      <c r="B259" s="12">
        <v>3.0430000000000001</v>
      </c>
      <c r="C259" s="12">
        <v>3.1240000000000001</v>
      </c>
      <c r="D259" s="12">
        <v>3.2360000000000002</v>
      </c>
      <c r="E259" s="13"/>
      <c r="F259" s="13"/>
      <c r="G259" s="13"/>
      <c r="H259" s="13"/>
      <c r="I259" s="13"/>
      <c r="J259" s="13"/>
      <c r="K259" s="13"/>
      <c r="L259" s="13"/>
    </row>
    <row r="260" spans="1:12" x14ac:dyDescent="0.25">
      <c r="A260" s="1">
        <v>37544</v>
      </c>
      <c r="B260" s="12">
        <v>3.2109999999999999</v>
      </c>
      <c r="C260" s="12">
        <v>3.2610000000000001</v>
      </c>
      <c r="D260" s="12">
        <v>3.3130000000000002</v>
      </c>
      <c r="E260" s="13"/>
      <c r="F260" s="13"/>
      <c r="G260" s="13"/>
      <c r="H260" s="13"/>
      <c r="I260" s="13"/>
      <c r="J260" s="13"/>
      <c r="K260" s="13"/>
      <c r="L260" s="13"/>
    </row>
    <row r="261" spans="1:12" x14ac:dyDescent="0.25">
      <c r="A261" s="1">
        <v>37514</v>
      </c>
      <c r="B261" s="12">
        <v>3.2869999999999999</v>
      </c>
      <c r="C261" s="12">
        <v>3.31</v>
      </c>
      <c r="D261" s="12">
        <v>3.351</v>
      </c>
      <c r="E261" s="13"/>
      <c r="F261" s="13"/>
      <c r="G261" s="13"/>
      <c r="H261" s="13"/>
      <c r="I261" s="13"/>
      <c r="J261" s="13"/>
      <c r="K261" s="13"/>
      <c r="L261" s="13"/>
    </row>
    <row r="262" spans="1:12" x14ac:dyDescent="0.25">
      <c r="A262" s="1">
        <v>37483</v>
      </c>
      <c r="B262" s="12">
        <v>3.3260000000000001</v>
      </c>
      <c r="C262" s="12">
        <v>3.3519999999999999</v>
      </c>
      <c r="D262" s="12">
        <v>3.371</v>
      </c>
      <c r="E262" s="13"/>
      <c r="F262" s="13"/>
      <c r="G262" s="13"/>
      <c r="H262" s="13"/>
      <c r="I262" s="13"/>
      <c r="J262" s="13"/>
      <c r="K262" s="13"/>
      <c r="L262" s="13"/>
    </row>
    <row r="263" spans="1:12" x14ac:dyDescent="0.25">
      <c r="A263" s="1">
        <v>37452</v>
      </c>
      <c r="B263" s="12">
        <v>3.3730000000000002</v>
      </c>
      <c r="C263" s="12">
        <v>3.41</v>
      </c>
      <c r="D263" s="12">
        <v>3.4390000000000001</v>
      </c>
      <c r="E263" s="13"/>
      <c r="F263" s="13"/>
      <c r="G263" s="13"/>
      <c r="H263" s="13"/>
      <c r="I263" s="13"/>
      <c r="J263" s="13"/>
      <c r="K263" s="13"/>
      <c r="L263" s="13"/>
    </row>
    <row r="264" spans="1:12" x14ac:dyDescent="0.25">
      <c r="A264" s="1">
        <v>37422</v>
      </c>
      <c r="B264" s="12">
        <v>3.4329999999999998</v>
      </c>
      <c r="C264" s="12">
        <v>3.464</v>
      </c>
      <c r="D264" s="12">
        <v>3.4830000000000001</v>
      </c>
      <c r="E264" s="13"/>
      <c r="F264" s="13"/>
      <c r="G264" s="13"/>
      <c r="H264" s="13"/>
      <c r="I264" s="13"/>
      <c r="J264" s="13"/>
      <c r="K264" s="13"/>
      <c r="L264" s="13"/>
    </row>
    <row r="265" spans="1:12" x14ac:dyDescent="0.25">
      <c r="A265" s="1">
        <v>37391</v>
      </c>
      <c r="B265" s="12">
        <v>3.383</v>
      </c>
      <c r="C265" s="12">
        <v>3.4670000000000001</v>
      </c>
      <c r="D265" s="12">
        <v>3.5259999999999998</v>
      </c>
      <c r="E265" s="13"/>
      <c r="F265" s="13"/>
      <c r="G265" s="13"/>
      <c r="H265" s="13"/>
      <c r="I265" s="13"/>
      <c r="J265" s="13"/>
      <c r="K265" s="13"/>
      <c r="L265" s="13"/>
    </row>
    <row r="266" spans="1:12" x14ac:dyDescent="0.25">
      <c r="A266" s="1">
        <v>37361</v>
      </c>
      <c r="B266" s="12">
        <v>3.3849999999999998</v>
      </c>
      <c r="C266" s="12">
        <v>3.407</v>
      </c>
      <c r="D266" s="12">
        <v>3.4460000000000002</v>
      </c>
      <c r="E266" s="13"/>
      <c r="F266" s="13"/>
      <c r="G266" s="13"/>
      <c r="H266" s="13"/>
      <c r="I266" s="13"/>
      <c r="J266" s="13"/>
      <c r="K266" s="13"/>
      <c r="L266" s="13"/>
    </row>
    <row r="267" spans="1:12" x14ac:dyDescent="0.25">
      <c r="A267" s="1">
        <v>37330</v>
      </c>
      <c r="B267" s="12">
        <v>3.367</v>
      </c>
      <c r="C267" s="12">
        <v>3.391</v>
      </c>
      <c r="D267" s="12">
        <v>3.452</v>
      </c>
      <c r="E267" s="13"/>
      <c r="F267" s="13"/>
      <c r="G267" s="13"/>
      <c r="H267" s="13"/>
      <c r="I267" s="13"/>
      <c r="J267" s="13"/>
      <c r="K267" s="13"/>
      <c r="L267" s="13"/>
    </row>
    <row r="268" spans="1:12" x14ac:dyDescent="0.25">
      <c r="A268" s="1">
        <v>37302</v>
      </c>
      <c r="B268" s="12">
        <v>3.347</v>
      </c>
      <c r="C268" s="12">
        <v>3.3570000000000002</v>
      </c>
      <c r="D268" s="12">
        <v>3.375</v>
      </c>
      <c r="E268" s="13"/>
      <c r="F268" s="13"/>
      <c r="G268" s="13"/>
      <c r="H268" s="13"/>
      <c r="I268" s="13"/>
      <c r="J268" s="13"/>
      <c r="K268" s="13"/>
      <c r="L268" s="13"/>
    </row>
    <row r="269" spans="1:12" x14ac:dyDescent="0.25">
      <c r="A269" s="1">
        <v>37271</v>
      </c>
      <c r="B269" s="12">
        <v>3.2719999999999998</v>
      </c>
      <c r="C269" s="12">
        <v>3.339</v>
      </c>
      <c r="D269" s="12">
        <v>3.3809999999999998</v>
      </c>
      <c r="E269" s="13"/>
      <c r="F269" s="13"/>
      <c r="G269" s="13"/>
      <c r="H269" s="13"/>
      <c r="I269" s="13"/>
      <c r="J269" s="13"/>
      <c r="K269" s="13"/>
      <c r="L269" s="13"/>
    </row>
    <row r="270" spans="1:12" x14ac:dyDescent="0.25">
      <c r="A270" s="1">
        <v>37240</v>
      </c>
      <c r="B270" s="12">
        <v>3.294</v>
      </c>
      <c r="C270" s="12">
        <v>3.3450000000000002</v>
      </c>
      <c r="D270" s="12">
        <v>3.37</v>
      </c>
      <c r="E270" s="13"/>
      <c r="F270" s="13"/>
      <c r="G270" s="13"/>
      <c r="H270" s="13"/>
      <c r="I270" s="13"/>
      <c r="J270" s="13"/>
      <c r="K270" s="13"/>
      <c r="L270" s="13"/>
    </row>
    <row r="271" spans="1:12" x14ac:dyDescent="0.25">
      <c r="A271" s="1">
        <v>37210</v>
      </c>
      <c r="B271" s="12">
        <v>3.3239999999999998</v>
      </c>
      <c r="C271" s="12">
        <v>3.3860000000000001</v>
      </c>
      <c r="D271" s="12">
        <v>3.512</v>
      </c>
      <c r="E271" s="13"/>
      <c r="F271" s="13"/>
      <c r="G271" s="13"/>
      <c r="H271" s="13"/>
      <c r="I271" s="13"/>
      <c r="J271" s="13"/>
      <c r="K271" s="13"/>
      <c r="L271" s="13"/>
    </row>
    <row r="272" spans="1:12" x14ac:dyDescent="0.25">
      <c r="A272" s="1">
        <v>37179</v>
      </c>
      <c r="B272" s="12">
        <v>3.5219999999999998</v>
      </c>
      <c r="C272" s="12">
        <v>3.6</v>
      </c>
      <c r="D272" s="12">
        <v>3.6560000000000001</v>
      </c>
      <c r="E272" s="13"/>
      <c r="F272" s="13"/>
      <c r="G272" s="13"/>
      <c r="H272" s="13"/>
      <c r="I272" s="13"/>
      <c r="J272" s="13"/>
      <c r="K272" s="13"/>
      <c r="L272" s="13"/>
    </row>
    <row r="273" spans="1:12" x14ac:dyDescent="0.25">
      <c r="A273" s="1">
        <v>37149</v>
      </c>
      <c r="B273" s="12">
        <v>3.6480000000000001</v>
      </c>
      <c r="C273" s="12">
        <v>3.9830000000000001</v>
      </c>
      <c r="D273" s="12">
        <v>4.2789999999999999</v>
      </c>
      <c r="E273" s="13"/>
      <c r="F273" s="13"/>
      <c r="G273" s="13"/>
      <c r="H273" s="13"/>
      <c r="I273" s="13"/>
      <c r="J273" s="13"/>
      <c r="K273" s="13"/>
      <c r="L273" s="13"/>
    </row>
    <row r="274" spans="1:12" x14ac:dyDescent="0.25">
      <c r="A274" s="1">
        <v>37118</v>
      </c>
      <c r="B274" s="12">
        <v>4.2530000000000001</v>
      </c>
      <c r="C274" s="12">
        <v>4.3540000000000001</v>
      </c>
      <c r="D274" s="12">
        <v>4.4329999999999998</v>
      </c>
      <c r="E274" s="13"/>
      <c r="F274" s="13"/>
      <c r="G274" s="13"/>
      <c r="H274" s="13"/>
      <c r="I274" s="13"/>
      <c r="J274" s="13"/>
      <c r="K274" s="13"/>
      <c r="L274" s="13"/>
    </row>
    <row r="275" spans="1:12" x14ac:dyDescent="0.25">
      <c r="A275" s="1">
        <v>37087</v>
      </c>
      <c r="B275" s="12">
        <v>4.4160000000000004</v>
      </c>
      <c r="C275" s="12">
        <v>4.4669999999999996</v>
      </c>
      <c r="D275" s="12">
        <v>4.4989999999999997</v>
      </c>
      <c r="E275" s="13"/>
      <c r="F275" s="13"/>
      <c r="G275" s="13"/>
      <c r="H275" s="13"/>
      <c r="I275" s="13"/>
      <c r="J275" s="13"/>
      <c r="K275" s="13"/>
      <c r="L275" s="13"/>
    </row>
    <row r="276" spans="1:12" x14ac:dyDescent="0.25">
      <c r="A276" s="1">
        <v>37057</v>
      </c>
      <c r="B276" s="12">
        <v>4.41</v>
      </c>
      <c r="C276" s="12">
        <v>4.4539999999999997</v>
      </c>
      <c r="D276" s="12">
        <v>4.5129999999999999</v>
      </c>
      <c r="E276" s="13"/>
      <c r="F276" s="13"/>
      <c r="G276" s="13"/>
      <c r="H276" s="13"/>
      <c r="I276" s="13"/>
      <c r="J276" s="13"/>
      <c r="K276" s="13"/>
      <c r="L276" s="13"/>
    </row>
    <row r="277" spans="1:12" x14ac:dyDescent="0.25">
      <c r="A277" s="1">
        <v>37026</v>
      </c>
      <c r="B277" s="12">
        <v>4.5309999999999997</v>
      </c>
      <c r="C277" s="12">
        <v>4.6440000000000001</v>
      </c>
      <c r="D277" s="12">
        <v>4.82</v>
      </c>
      <c r="E277" s="13"/>
      <c r="F277" s="13"/>
      <c r="G277" s="13"/>
      <c r="H277" s="13"/>
      <c r="I277" s="13"/>
      <c r="J277" s="13"/>
      <c r="K277" s="13"/>
      <c r="L277" s="13"/>
    </row>
    <row r="278" spans="1:12" x14ac:dyDescent="0.25">
      <c r="A278" s="1">
        <v>36996</v>
      </c>
      <c r="B278" s="12">
        <v>4.5540000000000003</v>
      </c>
      <c r="C278" s="12">
        <v>4.6820000000000004</v>
      </c>
      <c r="D278" s="12">
        <v>4.8019999999999996</v>
      </c>
      <c r="E278" s="13"/>
      <c r="F278" s="13"/>
      <c r="G278" s="13"/>
      <c r="H278" s="13"/>
      <c r="I278" s="13"/>
      <c r="J278" s="13"/>
      <c r="K278" s="13"/>
      <c r="L278" s="13"/>
    </row>
    <row r="279" spans="1:12" x14ac:dyDescent="0.25">
      <c r="A279" s="1">
        <v>36965</v>
      </c>
      <c r="B279" s="12">
        <v>4.5540000000000003</v>
      </c>
      <c r="C279" s="12">
        <v>4.7089999999999996</v>
      </c>
      <c r="D279" s="12">
        <v>4.7839999999999998</v>
      </c>
      <c r="E279" s="13"/>
      <c r="F279" s="13"/>
      <c r="G279" s="13"/>
      <c r="H279" s="13"/>
      <c r="I279" s="13"/>
      <c r="J279" s="13"/>
      <c r="K279" s="13"/>
      <c r="L279" s="13"/>
    </row>
    <row r="280" spans="1:12" x14ac:dyDescent="0.25">
      <c r="A280" s="1">
        <v>36937</v>
      </c>
      <c r="B280" s="12">
        <v>4.7140000000000004</v>
      </c>
      <c r="C280" s="12">
        <v>4.7560000000000002</v>
      </c>
      <c r="D280" s="12">
        <v>4.8109999999999999</v>
      </c>
      <c r="E280" s="13"/>
      <c r="F280" s="13"/>
      <c r="G280" s="13"/>
      <c r="H280" s="13"/>
      <c r="I280" s="13"/>
      <c r="J280" s="13"/>
      <c r="K280" s="13"/>
      <c r="L280" s="13"/>
    </row>
    <row r="281" spans="1:12" x14ac:dyDescent="0.25">
      <c r="A281" s="1">
        <v>36906</v>
      </c>
      <c r="B281" s="12">
        <v>4.6870000000000003</v>
      </c>
      <c r="C281" s="12">
        <v>4.7709999999999999</v>
      </c>
      <c r="D281" s="12">
        <v>4.8440000000000003</v>
      </c>
      <c r="E281" s="13"/>
      <c r="F281" s="13"/>
      <c r="G281" s="13"/>
      <c r="H281" s="13"/>
      <c r="I281" s="13"/>
      <c r="J281" s="13"/>
      <c r="K281" s="13"/>
      <c r="L281" s="13"/>
    </row>
    <row r="282" spans="1:12" x14ac:dyDescent="0.25">
      <c r="A282" s="1">
        <v>36875</v>
      </c>
      <c r="B282" s="12">
        <v>4.8550000000000004</v>
      </c>
      <c r="C282" s="12">
        <v>4.9390000000000001</v>
      </c>
      <c r="D282" s="12">
        <v>5.0209999999999999</v>
      </c>
      <c r="E282" s="13"/>
      <c r="F282" s="13"/>
      <c r="G282" s="13"/>
      <c r="H282" s="13"/>
      <c r="I282" s="13"/>
      <c r="J282" s="13"/>
      <c r="K282" s="13"/>
      <c r="L282" s="13"/>
    </row>
    <row r="283" spans="1:12" x14ac:dyDescent="0.25">
      <c r="A283" s="1">
        <v>36845</v>
      </c>
      <c r="B283" s="12">
        <v>5.0510000000000002</v>
      </c>
      <c r="C283" s="12">
        <v>5.0919999999999996</v>
      </c>
      <c r="D283" s="12">
        <v>5.1369999999999996</v>
      </c>
      <c r="E283" s="13"/>
      <c r="F283" s="13"/>
      <c r="G283" s="13"/>
      <c r="H283" s="13"/>
      <c r="I283" s="13"/>
      <c r="J283" s="13"/>
      <c r="K283" s="13"/>
      <c r="L283" s="13"/>
    </row>
    <row r="284" spans="1:12" x14ac:dyDescent="0.25">
      <c r="A284" s="1">
        <v>36814</v>
      </c>
      <c r="B284" s="12">
        <v>4.9809999999999999</v>
      </c>
      <c r="C284" s="12">
        <v>5.0410000000000004</v>
      </c>
      <c r="D284" s="12">
        <v>5.14</v>
      </c>
      <c r="E284" s="13"/>
      <c r="F284" s="13"/>
      <c r="G284" s="13"/>
      <c r="H284" s="13"/>
      <c r="I284" s="13"/>
      <c r="J284" s="13"/>
      <c r="K284" s="13"/>
      <c r="L284" s="13"/>
    </row>
    <row r="285" spans="1:12" x14ac:dyDescent="0.25">
      <c r="A285" s="1">
        <v>36784</v>
      </c>
      <c r="B285" s="12">
        <v>4.8090000000000002</v>
      </c>
      <c r="C285" s="12">
        <v>4.8529999999999998</v>
      </c>
      <c r="D285" s="12">
        <v>4.9989999999999997</v>
      </c>
      <c r="E285" s="13"/>
      <c r="F285" s="13"/>
      <c r="G285" s="13"/>
      <c r="H285" s="13"/>
      <c r="I285" s="13"/>
      <c r="J285" s="13"/>
      <c r="K285" s="13"/>
      <c r="L285" s="13"/>
    </row>
    <row r="286" spans="1:12" x14ac:dyDescent="0.25">
      <c r="A286" s="1">
        <v>36753</v>
      </c>
      <c r="B286" s="12">
        <v>4.6360000000000001</v>
      </c>
      <c r="C286" s="12">
        <v>4.7770000000000001</v>
      </c>
      <c r="D286" s="12">
        <v>4.9189999999999996</v>
      </c>
      <c r="E286" s="13"/>
      <c r="F286" s="13"/>
      <c r="G286" s="13"/>
      <c r="H286" s="13"/>
      <c r="I286" s="13"/>
      <c r="J286" s="13"/>
      <c r="K286" s="13"/>
      <c r="L286" s="13"/>
    </row>
    <row r="287" spans="1:12" x14ac:dyDescent="0.25">
      <c r="A287" s="1">
        <v>36722</v>
      </c>
      <c r="B287" s="12">
        <v>4.5350000000000001</v>
      </c>
      <c r="C287" s="12">
        <v>4.5830000000000002</v>
      </c>
      <c r="D287" s="12">
        <v>4.641</v>
      </c>
      <c r="E287" s="13"/>
      <c r="F287" s="13"/>
      <c r="G287" s="13"/>
      <c r="H287" s="13"/>
      <c r="I287" s="13"/>
      <c r="J287" s="13"/>
      <c r="K287" s="13"/>
      <c r="L287" s="13"/>
    </row>
    <row r="288" spans="1:12" x14ac:dyDescent="0.25">
      <c r="A288" s="1">
        <v>36692</v>
      </c>
      <c r="B288" s="12">
        <v>4.4119999999999999</v>
      </c>
      <c r="C288" s="12">
        <v>4.5019999999999998</v>
      </c>
      <c r="D288" s="12">
        <v>4.5519999999999996</v>
      </c>
      <c r="E288" s="13"/>
      <c r="F288" s="13"/>
      <c r="G288" s="13"/>
      <c r="H288" s="13"/>
      <c r="I288" s="13"/>
      <c r="J288" s="13"/>
      <c r="K288" s="13"/>
      <c r="L288" s="13"/>
    </row>
    <row r="289" spans="1:12" x14ac:dyDescent="0.25">
      <c r="A289" s="1">
        <v>36661</v>
      </c>
      <c r="B289" s="12">
        <v>4.1040000000000001</v>
      </c>
      <c r="C289" s="12">
        <v>4.3620000000000001</v>
      </c>
      <c r="D289" s="12">
        <v>4.4809999999999999</v>
      </c>
      <c r="E289" s="13"/>
      <c r="F289" s="13"/>
      <c r="G289" s="13"/>
      <c r="H289" s="13"/>
      <c r="I289" s="13"/>
      <c r="J289" s="13"/>
      <c r="K289" s="13"/>
      <c r="L289" s="13"/>
    </row>
    <row r="290" spans="1:12" x14ac:dyDescent="0.25">
      <c r="A290" s="1">
        <v>36631</v>
      </c>
      <c r="B290" s="12">
        <v>3.8319999999999999</v>
      </c>
      <c r="C290" s="12">
        <v>3.9249999999999998</v>
      </c>
      <c r="D290" s="12">
        <v>4.0940000000000003</v>
      </c>
      <c r="E290" s="13"/>
      <c r="F290" s="13"/>
      <c r="G290" s="13"/>
      <c r="H290" s="13"/>
      <c r="I290" s="13"/>
      <c r="J290" s="13"/>
      <c r="K290" s="13"/>
      <c r="L290" s="13"/>
    </row>
    <row r="291" spans="1:12" x14ac:dyDescent="0.25">
      <c r="A291" s="1">
        <v>36600</v>
      </c>
      <c r="B291" s="12">
        <v>3.6320000000000001</v>
      </c>
      <c r="C291" s="12">
        <v>3.7469999999999999</v>
      </c>
      <c r="D291" s="12">
        <v>3.8340000000000001</v>
      </c>
      <c r="E291" s="13"/>
      <c r="F291" s="13"/>
      <c r="G291" s="13"/>
      <c r="H291" s="13"/>
      <c r="I291" s="13"/>
      <c r="J291" s="13"/>
      <c r="K291" s="13"/>
      <c r="L291" s="13"/>
    </row>
    <row r="292" spans="1:12" x14ac:dyDescent="0.25">
      <c r="A292" s="1">
        <v>36571</v>
      </c>
      <c r="B292" s="12">
        <v>3.4870000000000001</v>
      </c>
      <c r="C292" s="12">
        <v>3.5369999999999999</v>
      </c>
      <c r="D292" s="12">
        <v>3.6339999999999999</v>
      </c>
      <c r="E292" s="13"/>
      <c r="F292" s="13"/>
      <c r="G292" s="13"/>
      <c r="H292" s="13"/>
      <c r="I292" s="13"/>
      <c r="J292" s="13"/>
      <c r="K292" s="13"/>
      <c r="L292" s="13"/>
    </row>
    <row r="293" spans="1:12" x14ac:dyDescent="0.25">
      <c r="A293" s="1">
        <v>36540</v>
      </c>
      <c r="B293" s="12">
        <v>3.3079999999999998</v>
      </c>
      <c r="C293" s="12">
        <v>3.343</v>
      </c>
      <c r="D293" s="12">
        <v>3.492</v>
      </c>
      <c r="E293" s="13"/>
      <c r="F293" s="13"/>
      <c r="G293" s="13"/>
      <c r="H293" s="13"/>
      <c r="I293" s="13"/>
      <c r="J293" s="13"/>
      <c r="K293" s="13"/>
      <c r="L293" s="13"/>
    </row>
    <row r="294" spans="1:12" x14ac:dyDescent="0.25">
      <c r="A294" s="1">
        <v>36509</v>
      </c>
      <c r="B294" s="12">
        <v>3.339</v>
      </c>
      <c r="C294" s="12">
        <v>3.4460000000000002</v>
      </c>
      <c r="D294" s="12">
        <v>3.4660000000000002</v>
      </c>
      <c r="E294" s="13"/>
      <c r="F294" s="13"/>
      <c r="G294" s="13"/>
      <c r="H294" s="13"/>
      <c r="I294" s="13"/>
      <c r="J294" s="13"/>
      <c r="K294" s="13"/>
      <c r="L294" s="13"/>
    </row>
    <row r="295" spans="1:12" x14ac:dyDescent="0.25">
      <c r="A295" s="1">
        <v>36479</v>
      </c>
      <c r="B295" s="12">
        <v>3.444</v>
      </c>
      <c r="C295" s="12">
        <v>3.468</v>
      </c>
      <c r="D295" s="12">
        <v>3.5310000000000001</v>
      </c>
      <c r="E295" s="13"/>
      <c r="F295" s="13"/>
      <c r="G295" s="13"/>
      <c r="H295" s="13"/>
      <c r="I295" s="13"/>
      <c r="J295" s="13"/>
      <c r="K295" s="13"/>
      <c r="L295" s="13"/>
    </row>
    <row r="296" spans="1:12" x14ac:dyDescent="0.25">
      <c r="A296" s="1">
        <v>36448</v>
      </c>
      <c r="B296" s="12">
        <v>3.1259999999999999</v>
      </c>
      <c r="C296" s="12">
        <v>3.3759999999999999</v>
      </c>
      <c r="D296" s="12">
        <v>3.5019999999999998</v>
      </c>
      <c r="E296" s="13"/>
      <c r="F296" s="13"/>
      <c r="G296" s="13"/>
      <c r="H296" s="13"/>
      <c r="I296" s="13"/>
      <c r="J296" s="13"/>
      <c r="K296" s="13"/>
      <c r="L296" s="13"/>
    </row>
    <row r="297" spans="1:12" x14ac:dyDescent="0.25">
      <c r="A297" s="1">
        <v>36418</v>
      </c>
      <c r="B297" s="12">
        <v>2.681</v>
      </c>
      <c r="C297" s="12">
        <v>2.7269999999999999</v>
      </c>
      <c r="D297" s="12">
        <v>3.0859999999999999</v>
      </c>
      <c r="E297" s="13"/>
      <c r="F297" s="13"/>
      <c r="G297" s="13"/>
      <c r="H297" s="13"/>
      <c r="I297" s="13"/>
      <c r="J297" s="13"/>
      <c r="K297" s="13"/>
      <c r="L297" s="13"/>
    </row>
    <row r="298" spans="1:12" x14ac:dyDescent="0.25">
      <c r="A298" s="1">
        <v>36387</v>
      </c>
      <c r="B298" s="12">
        <v>2.677</v>
      </c>
      <c r="C298" s="12">
        <v>2.6949999999999998</v>
      </c>
      <c r="D298" s="12">
        <v>2.7050000000000001</v>
      </c>
      <c r="E298" s="13"/>
      <c r="F298" s="13"/>
      <c r="G298" s="13"/>
      <c r="H298" s="13"/>
      <c r="I298" s="13"/>
      <c r="J298" s="13"/>
      <c r="K298" s="13"/>
      <c r="L298" s="13"/>
    </row>
    <row r="299" spans="1:12" x14ac:dyDescent="0.25">
      <c r="A299" s="1">
        <v>36356</v>
      </c>
      <c r="B299" s="12">
        <v>2.6549999999999998</v>
      </c>
      <c r="C299" s="12">
        <v>2.6760000000000002</v>
      </c>
      <c r="D299" s="12">
        <v>2.7029999999999998</v>
      </c>
      <c r="E299" s="13"/>
      <c r="F299" s="13"/>
      <c r="G299" s="13"/>
      <c r="H299" s="13"/>
      <c r="I299" s="13"/>
      <c r="J299" s="13"/>
      <c r="K299" s="13"/>
      <c r="L299" s="13"/>
    </row>
    <row r="300" spans="1:12" x14ac:dyDescent="0.25">
      <c r="A300" s="1">
        <v>36326</v>
      </c>
      <c r="B300" s="12">
        <v>2.585</v>
      </c>
      <c r="C300" s="12">
        <v>2.6269999999999998</v>
      </c>
      <c r="D300" s="12">
        <v>2.669</v>
      </c>
      <c r="E300" s="13"/>
      <c r="F300" s="13"/>
      <c r="G300" s="13"/>
      <c r="H300" s="13"/>
      <c r="I300" s="13"/>
      <c r="J300" s="13"/>
      <c r="K300" s="13"/>
      <c r="L300" s="13"/>
    </row>
    <row r="301" spans="1:12" x14ac:dyDescent="0.25">
      <c r="A301" s="1">
        <v>36295</v>
      </c>
      <c r="B301" s="12">
        <v>2.57</v>
      </c>
      <c r="C301" s="12">
        <v>2.5790000000000002</v>
      </c>
      <c r="D301" s="12">
        <v>2.5840000000000001</v>
      </c>
      <c r="E301" s="13"/>
      <c r="F301" s="13"/>
      <c r="G301" s="13"/>
      <c r="H301" s="13"/>
      <c r="I301" s="13"/>
      <c r="J301" s="13"/>
      <c r="K301" s="13"/>
      <c r="L301" s="13"/>
    </row>
    <row r="302" spans="1:12" x14ac:dyDescent="0.25">
      <c r="A302" s="1">
        <v>36265</v>
      </c>
      <c r="B302" s="12">
        <v>2.5830000000000002</v>
      </c>
      <c r="C302" s="12">
        <v>2.6960000000000002</v>
      </c>
      <c r="D302" s="12">
        <v>2.9420000000000002</v>
      </c>
      <c r="E302" s="13"/>
      <c r="F302" s="13"/>
      <c r="G302" s="13"/>
      <c r="H302" s="13"/>
      <c r="I302" s="13"/>
      <c r="J302" s="13"/>
      <c r="K302" s="13"/>
      <c r="L302" s="13"/>
    </row>
    <row r="303" spans="1:12" x14ac:dyDescent="0.25">
      <c r="A303" s="1">
        <v>36234</v>
      </c>
      <c r="B303" s="12">
        <v>2.9710000000000001</v>
      </c>
      <c r="C303" s="12">
        <v>3.0470000000000002</v>
      </c>
      <c r="D303" s="12">
        <v>3.1150000000000002</v>
      </c>
      <c r="E303" s="13"/>
      <c r="F303" s="13"/>
      <c r="G303" s="13"/>
      <c r="H303" s="13"/>
      <c r="I303" s="13"/>
      <c r="J303" s="13"/>
      <c r="K303" s="13"/>
      <c r="L303" s="13"/>
    </row>
    <row r="304" spans="1:12" x14ac:dyDescent="0.25">
      <c r="A304" s="1">
        <v>36206</v>
      </c>
      <c r="B304" s="12">
        <v>3.0750000000000002</v>
      </c>
      <c r="C304" s="12">
        <v>3.093</v>
      </c>
      <c r="D304" s="12">
        <v>3.113</v>
      </c>
      <c r="E304" s="13"/>
      <c r="F304" s="13"/>
      <c r="G304" s="13"/>
      <c r="H304" s="13"/>
      <c r="I304" s="13"/>
      <c r="J304" s="13"/>
      <c r="K304" s="13"/>
      <c r="L304" s="13"/>
    </row>
    <row r="305" spans="1:12" x14ac:dyDescent="0.25">
      <c r="A305" s="1">
        <v>36175</v>
      </c>
      <c r="B305" s="12">
        <v>3.0539999999999998</v>
      </c>
      <c r="C305" s="12">
        <v>3.137</v>
      </c>
      <c r="D305" s="12">
        <v>3.2450000000000001</v>
      </c>
      <c r="E305" s="13"/>
      <c r="F305" s="13"/>
      <c r="G305" s="13"/>
      <c r="H305" s="13"/>
      <c r="I305" s="13"/>
      <c r="J305" s="13"/>
      <c r="K305" s="13"/>
      <c r="L305" s="1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FD749-6968-45DC-A605-7F4168CD81F1}">
  <dimension ref="A1:Q43"/>
  <sheetViews>
    <sheetView tabSelected="1" zoomScale="170" zoomScaleNormal="170" workbookViewId="0">
      <selection activeCell="B5" sqref="B5"/>
    </sheetView>
  </sheetViews>
  <sheetFormatPr defaultRowHeight="15" x14ac:dyDescent="0.25"/>
  <cols>
    <col min="1" max="1" width="11.42578125" bestFit="1" customWidth="1"/>
    <col min="2" max="3" width="9.85546875" bestFit="1" customWidth="1"/>
    <col min="4" max="4" width="11.42578125" style="25" bestFit="1" customWidth="1"/>
    <col min="5" max="5" width="7" customWidth="1"/>
    <col min="7" max="7" width="11.42578125" bestFit="1" customWidth="1"/>
    <col min="9" max="9" width="11.42578125" bestFit="1" customWidth="1"/>
    <col min="10" max="10" width="7.42578125" bestFit="1" customWidth="1"/>
    <col min="11" max="11" width="7" bestFit="1" customWidth="1"/>
    <col min="12" max="12" width="7.42578125" bestFit="1" customWidth="1"/>
    <col min="13" max="17" width="7.28515625" bestFit="1" customWidth="1"/>
  </cols>
  <sheetData>
    <row r="1" spans="1:17" s="2" customFormat="1" ht="30.75" customHeight="1" x14ac:dyDescent="0.25">
      <c r="A1" s="2" t="s">
        <v>0</v>
      </c>
      <c r="B1" s="2" t="s">
        <v>1</v>
      </c>
      <c r="C1" s="2" t="s">
        <v>2</v>
      </c>
      <c r="D1" s="23"/>
      <c r="F1" s="19" t="s">
        <v>33</v>
      </c>
      <c r="I1" s="20">
        <v>3.9</v>
      </c>
      <c r="J1" s="21">
        <v>36631</v>
      </c>
      <c r="K1" s="21">
        <v>37149</v>
      </c>
      <c r="L1" s="21">
        <v>39156</v>
      </c>
      <c r="M1" s="21">
        <v>39767</v>
      </c>
      <c r="N1" s="21" t="s">
        <v>23</v>
      </c>
      <c r="O1" s="21" t="s">
        <v>24</v>
      </c>
      <c r="P1" s="21" t="s">
        <v>25</v>
      </c>
      <c r="Q1" s="21" t="s">
        <v>26</v>
      </c>
    </row>
    <row r="2" spans="1:17" x14ac:dyDescent="0.25">
      <c r="A2" s="1">
        <v>45399</v>
      </c>
      <c r="B2" s="9">
        <f>-100*investito/100</f>
        <v>-10000</v>
      </c>
      <c r="C2" s="9">
        <f>B2</f>
        <v>-10000</v>
      </c>
      <c r="D2" s="24"/>
      <c r="F2" t="s">
        <v>3</v>
      </c>
      <c r="G2" s="3">
        <v>10000</v>
      </c>
      <c r="I2" s="1">
        <v>46494</v>
      </c>
      <c r="J2" s="9" cm="1">
        <f t="array" ref="J2">$I$1+INDEX(Euribor!$C:$C,MATCH(J$1,Euribor!$A:$A,0)-DATEDIF($A$2,$I2,"M"))-INDEX(Euribor!$C:$C,MATCH(J$1,Euribor!$A:$A,0))</f>
        <v>2.508</v>
      </c>
      <c r="K2" s="9" cm="1">
        <f t="array" ref="K2">$I$1+INDEX(Euribor!$C:$C,MATCH(K$1,Euribor!$A:$A,0)-DATEDIF($A$2,$I2,"M"))-INDEX(Euribor!$C:$C,MATCH(K$1,Euribor!$A:$A,0))</f>
        <v>2.036</v>
      </c>
      <c r="L2" s="9" cm="1">
        <f t="array" ref="L2">$I$1+INDEX(Euribor!$C:$C,MATCH(L$1,Euribor!$A:$A,0)-DATEDIF($A$2,$I2,"M"))-INDEX(Euribor!$C:$C,MATCH(L$1,Euribor!$A:$A,0))</f>
        <v>0.65399999999999991</v>
      </c>
      <c r="M2" s="9" cm="1">
        <f t="array" ref="M2">$I$1+INDEX(Euribor!$C:$C,MATCH(M$1,Euribor!$A:$A,0)-DATEDIF($A$2,$I2,"M"))-INDEX(Euribor!$C:$C,MATCH(M$1,Euribor!$A:$A,0))</f>
        <v>1.1469999999999994</v>
      </c>
      <c r="N2" s="9">
        <v>3.9</v>
      </c>
      <c r="O2" s="9">
        <v>3</v>
      </c>
      <c r="P2" s="9">
        <v>2</v>
      </c>
      <c r="Q2" s="9">
        <v>1</v>
      </c>
    </row>
    <row r="3" spans="1:17" x14ac:dyDescent="0.25">
      <c r="A3" s="1">
        <v>45764</v>
      </c>
      <c r="B3" s="9">
        <f>9.4%*investito</f>
        <v>940</v>
      </c>
      <c r="C3" s="9">
        <f>B3*(1-26%)</f>
        <v>695.6</v>
      </c>
      <c r="D3" s="24"/>
      <c r="F3" t="s">
        <v>22</v>
      </c>
      <c r="G3" s="22">
        <v>37149</v>
      </c>
      <c r="I3" s="1">
        <v>46860</v>
      </c>
      <c r="J3" s="9" cm="1">
        <f t="array" ref="J3">$I$1+INDEX(Euribor!$C:$C,MATCH(J$1,Euribor!$A:$A,0)-DATEDIF($A$2,$I3,"M"))-INDEX(Euribor!$C:$C,MATCH(J$1,Euribor!$A:$A,0))</f>
        <v>2.024</v>
      </c>
      <c r="K3" s="9" cm="1">
        <f t="array" ref="K3">$I$1+INDEX(Euribor!$C:$C,MATCH(K$1,Euribor!$A:$A,0)-DATEDIF($A$2,$I3,"M"))-INDEX(Euribor!$C:$C,MATCH(K$1,Euribor!$A:$A,0))</f>
        <v>2.0559999999999996</v>
      </c>
      <c r="L3" s="9" cm="1">
        <f t="array" ref="L3">$I$1+INDEX(Euribor!$C:$C,MATCH(L$1,Euribor!$A:$A,0)-DATEDIF($A$2,$I3,"M"))-INDEX(Euribor!$C:$C,MATCH(L$1,Euribor!$A:$A,0))</f>
        <v>1.1849999999999996</v>
      </c>
      <c r="M3" s="9" cm="1">
        <f t="array" ref="M3">$I$1+INDEX(Euribor!$C:$C,MATCH(M$1,Euribor!$A:$A,0)-DATEDIF($A$2,$I3,"M"))-INDEX(Euribor!$C:$C,MATCH(M$1,Euribor!$A:$A,0))</f>
        <v>-0.1460000000000008</v>
      </c>
      <c r="N3" s="9">
        <v>3.9</v>
      </c>
      <c r="O3" s="9">
        <v>3</v>
      </c>
      <c r="P3" s="9">
        <v>2</v>
      </c>
      <c r="Q3" s="9">
        <v>1</v>
      </c>
    </row>
    <row r="4" spans="1:17" x14ac:dyDescent="0.25">
      <c r="A4" s="1">
        <v>46129</v>
      </c>
      <c r="B4" s="9">
        <f>9.4%*investito</f>
        <v>940</v>
      </c>
      <c r="C4" s="9">
        <f t="shared" ref="C4:C15" si="0">B4*(1-26%)</f>
        <v>695.6</v>
      </c>
      <c r="D4" s="24"/>
      <c r="I4" s="1">
        <v>47225</v>
      </c>
      <c r="J4" s="9" cm="1">
        <f t="array" ref="J4">$I$1+INDEX(Euribor!$C:$C,MATCH(J$1,Euribor!$A:$A,0)-DATEDIF($A$2,$I4,"M"))-INDEX(Euribor!$C:$C,MATCH(J$1,Euribor!$A:$A,0))</f>
        <v>2.1120000000000001</v>
      </c>
      <c r="K4" s="9" cm="1">
        <f t="array" ref="K4">$I$1+INDEX(Euribor!$C:$C,MATCH(K$1,Euribor!$A:$A,0)-DATEDIF($A$2,$I4,"M"))-INDEX(Euribor!$C:$C,MATCH(K$1,Euribor!$A:$A,0))</f>
        <v>3.2519999999999993</v>
      </c>
      <c r="L4" s="9" cm="1">
        <f t="array" ref="L4">$I$1+INDEX(Euribor!$C:$C,MATCH(L$1,Euribor!$A:$A,0)-DATEDIF($A$2,$I4,"M"))-INDEX(Euribor!$C:$C,MATCH(L$1,Euribor!$A:$A,0))</f>
        <v>0.86699999999999999</v>
      </c>
      <c r="M4" s="9" cm="1">
        <f t="array" ref="M4">$I$1+INDEX(Euribor!$C:$C,MATCH(M$1,Euribor!$A:$A,0)-DATEDIF($A$2,$I4,"M"))-INDEX(Euribor!$C:$C,MATCH(M$1,Euribor!$A:$A,0))</f>
        <v>-0.11500000000000021</v>
      </c>
      <c r="N4" s="9">
        <v>3.9</v>
      </c>
      <c r="O4" s="9">
        <v>3</v>
      </c>
      <c r="P4" s="9">
        <v>2</v>
      </c>
      <c r="Q4" s="9">
        <v>1</v>
      </c>
    </row>
    <row r="5" spans="1:17" x14ac:dyDescent="0.25">
      <c r="A5" s="1">
        <v>46494</v>
      </c>
      <c r="B5" s="18">
        <f t="shared" ref="B5:B15" si="1">MIN(9.4,MAX(0,INDEX($J:$Q,MATCH(A5,$I:$I,0),MATCH($G$3,$J$1:$Q$1,0))))/100*investito</f>
        <v>203.6</v>
      </c>
      <c r="C5" s="9">
        <f t="shared" si="0"/>
        <v>150.66399999999999</v>
      </c>
      <c r="D5" s="24"/>
      <c r="I5" s="1">
        <v>47590</v>
      </c>
      <c r="J5" s="9" cm="1">
        <f t="array" ref="J5">$I$1+INDEX(Euribor!$C:$C,MATCH(J$1,Euribor!$A:$A,0)-DATEDIF($A$2,$I5,"M"))-INDEX(Euribor!$C:$C,MATCH(J$1,Euribor!$A:$A,0))</f>
        <v>2.7690000000000001</v>
      </c>
      <c r="K5" s="9" cm="1">
        <f t="array" ref="K5">$I$1+INDEX(Euribor!$C:$C,MATCH(K$1,Euribor!$A:$A,0)-DATEDIF($A$2,$I5,"M"))-INDEX(Euribor!$C:$C,MATCH(K$1,Euribor!$A:$A,0))</f>
        <v>4.6589999999999989</v>
      </c>
      <c r="L5" s="9" cm="1">
        <f t="array" ref="L5">$I$1+INDEX(Euribor!$C:$C,MATCH(L$1,Euribor!$A:$A,0)-DATEDIF($A$2,$I5,"M"))-INDEX(Euribor!$C:$C,MATCH(L$1,Euribor!$A:$A,0))</f>
        <v>0.21499999999999986</v>
      </c>
      <c r="M5" s="9" cm="1">
        <f t="array" ref="M5">$I$1+INDEX(Euribor!$C:$C,MATCH(M$1,Euribor!$A:$A,0)-DATEDIF($A$2,$I5,"M"))-INDEX(Euribor!$C:$C,MATCH(M$1,Euribor!$A:$A,0))</f>
        <v>-0.25700000000000056</v>
      </c>
      <c r="N5" s="9">
        <v>3.9</v>
      </c>
      <c r="O5" s="9">
        <v>3</v>
      </c>
      <c r="P5" s="9">
        <v>2</v>
      </c>
      <c r="Q5" s="9">
        <v>1</v>
      </c>
    </row>
    <row r="6" spans="1:17" x14ac:dyDescent="0.25">
      <c r="A6" s="1">
        <v>46860</v>
      </c>
      <c r="B6" s="18">
        <f t="shared" si="1"/>
        <v>205.59999999999994</v>
      </c>
      <c r="C6" s="9">
        <f t="shared" si="0"/>
        <v>152.14399999999995</v>
      </c>
      <c r="D6" s="24"/>
      <c r="I6" s="1">
        <v>47955</v>
      </c>
      <c r="J6" s="9" cm="1">
        <f t="array" ref="J6">$I$1+INDEX(Euribor!$C:$C,MATCH(J$1,Euribor!$A:$A,0)-DATEDIF($A$2,$I6,"M"))-INDEX(Euribor!$C:$C,MATCH(J$1,Euribor!$A:$A,0))</f>
        <v>3.95</v>
      </c>
      <c r="K6" s="9" cm="1">
        <f t="array" ref="K6">$I$1+INDEX(Euribor!$C:$C,MATCH(K$1,Euribor!$A:$A,0)-DATEDIF($A$2,$I6,"M"))-INDEX(Euribor!$C:$C,MATCH(K$1,Euribor!$A:$A,0))</f>
        <v>4.9359999999999999</v>
      </c>
      <c r="L6" s="9" cm="1">
        <f t="array" ref="L6">$I$1+INDEX(Euribor!$C:$C,MATCH(L$1,Euribor!$A:$A,0)-DATEDIF($A$2,$I6,"M"))-INDEX(Euribor!$C:$C,MATCH(L$1,Euribor!$A:$A,0))</f>
        <v>0.31400000000000006</v>
      </c>
      <c r="M6" s="9" cm="1">
        <f t="array" ref="M6">$I$1+INDEX(Euribor!$C:$C,MATCH(M$1,Euribor!$A:$A,0)-DATEDIF($A$2,$I6,"M"))-INDEX(Euribor!$C:$C,MATCH(M$1,Euribor!$A:$A,0))</f>
        <v>-0.4260000000000006</v>
      </c>
      <c r="N6" s="9">
        <v>3.9</v>
      </c>
      <c r="O6" s="9">
        <v>3</v>
      </c>
      <c r="P6" s="9">
        <v>2</v>
      </c>
      <c r="Q6" s="9">
        <v>1</v>
      </c>
    </row>
    <row r="7" spans="1:17" x14ac:dyDescent="0.25">
      <c r="A7" s="1">
        <v>47225</v>
      </c>
      <c r="B7" s="18">
        <f t="shared" si="1"/>
        <v>325.19999999999993</v>
      </c>
      <c r="C7" s="9">
        <f t="shared" si="0"/>
        <v>240.64799999999994</v>
      </c>
      <c r="D7" s="24"/>
      <c r="F7" s="6" t="s">
        <v>4</v>
      </c>
      <c r="G7" s="6"/>
      <c r="I7" s="1">
        <v>48321</v>
      </c>
      <c r="J7" s="9" cm="1">
        <f t="array" ref="J7">$I$1+INDEX(Euribor!$C:$C,MATCH(J$1,Euribor!$A:$A,0)-DATEDIF($A$2,$I7,"M"))-INDEX(Euribor!$C:$C,MATCH(J$1,Euribor!$A:$A,0))</f>
        <v>4.7589999999999995</v>
      </c>
      <c r="K7" s="9" cm="1">
        <f t="array" ref="K7">$I$1+INDEX(Euribor!$C:$C,MATCH(K$1,Euribor!$A:$A,0)-DATEDIF($A$2,$I7,"M"))-INDEX(Euribor!$C:$C,MATCH(K$1,Euribor!$A:$A,0))</f>
        <v>0.68899999999999961</v>
      </c>
      <c r="L7" s="9" cm="1">
        <f t="array" ref="L7">$I$1+INDEX(Euribor!$C:$C,MATCH(L$1,Euribor!$A:$A,0)-DATEDIF($A$2,$I7,"M"))-INDEX(Euribor!$C:$C,MATCH(L$1,Euribor!$A:$A,0))</f>
        <v>3.6000000000000032E-2</v>
      </c>
      <c r="M7" s="9" cm="1">
        <f t="array" ref="M7">$I$1+INDEX(Euribor!$C:$C,MATCH(M$1,Euribor!$A:$A,0)-DATEDIF($A$2,$I7,"M"))-INDEX(Euribor!$C:$C,MATCH(M$1,Euribor!$A:$A,0))</f>
        <v>-0.65100000000000069</v>
      </c>
      <c r="N7" s="9">
        <v>3.9</v>
      </c>
      <c r="O7" s="9">
        <v>3</v>
      </c>
      <c r="P7" s="9">
        <v>2</v>
      </c>
      <c r="Q7" s="9">
        <v>1</v>
      </c>
    </row>
    <row r="8" spans="1:17" x14ac:dyDescent="0.25">
      <c r="A8" s="1">
        <v>47590</v>
      </c>
      <c r="B8" s="18">
        <f t="shared" si="1"/>
        <v>465.89999999999992</v>
      </c>
      <c r="C8" s="9">
        <f t="shared" si="0"/>
        <v>344.76599999999996</v>
      </c>
      <c r="D8" s="24"/>
      <c r="F8" s="6" t="s">
        <v>5</v>
      </c>
      <c r="G8" s="6" t="s">
        <v>6</v>
      </c>
      <c r="I8" s="1">
        <v>48686</v>
      </c>
      <c r="J8" s="9" cm="1">
        <f t="array" ref="J8">$I$1+INDEX(Euribor!$C:$C,MATCH(J$1,Euribor!$A:$A,0)-DATEDIF($A$2,$I8,"M"))-INDEX(Euribor!$C:$C,MATCH(J$1,Euribor!$A:$A,0))</f>
        <v>1.3970000000000002</v>
      </c>
      <c r="K8" s="9" cm="1">
        <f t="array" ref="K8">$I$1+INDEX(Euribor!$C:$C,MATCH(K$1,Euribor!$A:$A,0)-DATEDIF($A$2,$I8,"M"))-INDEX(Euribor!$C:$C,MATCH(K$1,Euribor!$A:$A,0))</f>
        <v>0.79700000000000015</v>
      </c>
      <c r="L8" s="9" cm="1">
        <f t="array" ref="L8">$I$1+INDEX(Euribor!$C:$C,MATCH(L$1,Euribor!$A:$A,0)-DATEDIF($A$2,$I8,"M"))-INDEX(Euribor!$C:$C,MATCH(L$1,Euribor!$A:$A,0))</f>
        <v>-0.2200000000000002</v>
      </c>
      <c r="M8" s="9" cm="1">
        <f t="array" ref="M8">$I$1+INDEX(Euribor!$C:$C,MATCH(M$1,Euribor!$A:$A,0)-DATEDIF($A$2,$I8,"M"))-INDEX(Euribor!$C:$C,MATCH(M$1,Euribor!$A:$A,0))</f>
        <v>-0.6670000000000007</v>
      </c>
      <c r="N8" s="9">
        <v>3.9</v>
      </c>
      <c r="O8" s="9">
        <v>3</v>
      </c>
      <c r="P8" s="9">
        <v>2</v>
      </c>
      <c r="Q8" s="9">
        <v>1</v>
      </c>
    </row>
    <row r="9" spans="1:17" x14ac:dyDescent="0.25">
      <c r="A9" s="1">
        <v>47955</v>
      </c>
      <c r="B9" s="18">
        <f t="shared" si="1"/>
        <v>493.6</v>
      </c>
      <c r="C9" s="9">
        <f t="shared" si="0"/>
        <v>365.26400000000001</v>
      </c>
      <c r="D9" s="24"/>
      <c r="F9" s="8">
        <f>SUM(B:B)</f>
        <v>3899.5</v>
      </c>
      <c r="G9" s="8">
        <f>SUM(C:C)</f>
        <v>2885.630000000001</v>
      </c>
      <c r="I9" s="1">
        <v>49051</v>
      </c>
      <c r="J9" s="9" cm="1">
        <f t="array" ref="J9">$I$1+INDEX(Euribor!$C:$C,MATCH(J$1,Euribor!$A:$A,0)-DATEDIF($A$2,$I9,"M"))-INDEX(Euribor!$C:$C,MATCH(J$1,Euribor!$A:$A,0))</f>
        <v>0.62000000000000011</v>
      </c>
      <c r="K9" s="9" cm="1">
        <f t="array" ref="K9">$I$1+INDEX(Euribor!$C:$C,MATCH(K$1,Euribor!$A:$A,0)-DATEDIF($A$2,$I9,"M"))-INDEX(Euribor!$C:$C,MATCH(K$1,Euribor!$A:$A,0))</f>
        <v>1.4529999999999998</v>
      </c>
      <c r="L9" s="9" cm="1">
        <f t="array" ref="L9">$I$1+INDEX(Euribor!$C:$C,MATCH(L$1,Euribor!$A:$A,0)-DATEDIF($A$2,$I9,"M"))-INDEX(Euribor!$C:$C,MATCH(L$1,Euribor!$A:$A,0))</f>
        <v>-0.32100000000000017</v>
      </c>
      <c r="M9" s="9" cm="1">
        <f t="array" ref="M9">$I$1+INDEX(Euribor!$C:$C,MATCH(M$1,Euribor!$A:$A,0)-DATEDIF($A$2,$I9,"M"))-INDEX(Euribor!$C:$C,MATCH(M$1,Euribor!$A:$A,0))</f>
        <v>-0.65400000000000036</v>
      </c>
      <c r="N9" s="9">
        <v>3.9</v>
      </c>
      <c r="O9" s="9">
        <v>3</v>
      </c>
      <c r="P9" s="9">
        <v>2</v>
      </c>
      <c r="Q9" s="9">
        <v>1</v>
      </c>
    </row>
    <row r="10" spans="1:17" x14ac:dyDescent="0.25">
      <c r="A10" s="1">
        <v>48321</v>
      </c>
      <c r="B10" s="18">
        <f t="shared" si="1"/>
        <v>68.899999999999963</v>
      </c>
      <c r="C10" s="9">
        <f t="shared" si="0"/>
        <v>50.985999999999969</v>
      </c>
      <c r="D10" s="24"/>
      <c r="F10" s="7">
        <f>F9/investito</f>
        <v>0.38995000000000002</v>
      </c>
      <c r="G10" s="7">
        <f>G9/investito</f>
        <v>0.28856300000000012</v>
      </c>
      <c r="I10" s="1">
        <v>49416</v>
      </c>
      <c r="J10" s="9" cm="1">
        <f t="array" ref="J10">$I$1+INDEX(Euribor!$C:$C,MATCH(J$1,Euribor!$A:$A,0)-DATEDIF($A$2,$I10,"M"))-INDEX(Euribor!$C:$C,MATCH(J$1,Euribor!$A:$A,0))</f>
        <v>1.2960000000000003</v>
      </c>
      <c r="K10" s="9" cm="1">
        <f t="array" ref="K10">$I$1+INDEX(Euribor!$C:$C,MATCH(K$1,Euribor!$A:$A,0)-DATEDIF($A$2,$I10,"M"))-INDEX(Euribor!$C:$C,MATCH(K$1,Euribor!$A:$A,0))</f>
        <v>0.16299999999999981</v>
      </c>
      <c r="L10" s="9" cm="1">
        <f t="array" ref="L10">$I$1+INDEX(Euribor!$C:$C,MATCH(L$1,Euribor!$A:$A,0)-DATEDIF($A$2,$I10,"M"))-INDEX(Euribor!$C:$C,MATCH(L$1,Euribor!$A:$A,0))</f>
        <v>-0.31899999999999995</v>
      </c>
      <c r="M10" s="9" cm="1">
        <f t="array" ref="M10">$I$1+INDEX(Euribor!$C:$C,MATCH(M$1,Euribor!$A:$A,0)-DATEDIF($A$2,$I10,"M"))-INDEX(Euribor!$C:$C,MATCH(M$1,Euribor!$A:$A,0))</f>
        <v>-0.73900000000000077</v>
      </c>
      <c r="N10" s="9">
        <v>3.9</v>
      </c>
      <c r="O10" s="9">
        <v>3</v>
      </c>
      <c r="P10" s="9">
        <v>2</v>
      </c>
      <c r="Q10" s="9">
        <v>1</v>
      </c>
    </row>
    <row r="11" spans="1:17" x14ac:dyDescent="0.25">
      <c r="A11" s="1">
        <v>48686</v>
      </c>
      <c r="B11" s="18">
        <f t="shared" si="1"/>
        <v>79.700000000000017</v>
      </c>
      <c r="C11" s="9">
        <f t="shared" si="0"/>
        <v>58.978000000000009</v>
      </c>
      <c r="D11" s="24"/>
      <c r="I11" s="1">
        <v>49782</v>
      </c>
      <c r="J11" s="9" cm="1">
        <f t="array" ref="J11">$I$1+INDEX(Euribor!$C:$C,MATCH(J$1,Euribor!$A:$A,0)-DATEDIF($A$2,$I11,"M"))-INDEX(Euribor!$C:$C,MATCH(J$1,Euribor!$A:$A,0))</f>
        <v>0.71900000000000031</v>
      </c>
      <c r="K11" s="9" cm="1">
        <f t="array" ref="K11">$I$1+INDEX(Euribor!$C:$C,MATCH(K$1,Euribor!$A:$A,0)-DATEDIF($A$2,$I11,"M"))-INDEX(Euribor!$C:$C,MATCH(K$1,Euribor!$A:$A,0))</f>
        <v>0.14000000000000012</v>
      </c>
      <c r="L11" s="9" cm="1">
        <f t="array" ref="L11">$I$1+INDEX(Euribor!$C:$C,MATCH(L$1,Euribor!$A:$A,0)-DATEDIF($A$2,$I11,"M"))-INDEX(Euribor!$C:$C,MATCH(L$1,Euribor!$A:$A,0))</f>
        <v>-0.30000000000000027</v>
      </c>
      <c r="M11" s="9" cm="1">
        <f t="array" ref="M11">$I$1+INDEX(Euribor!$C:$C,MATCH(M$1,Euribor!$A:$A,0)-DATEDIF($A$2,$I11,"M"))-INDEX(Euribor!$C:$C,MATCH(M$1,Euribor!$A:$A,0))</f>
        <v>-0.85900000000000043</v>
      </c>
      <c r="N11" s="9">
        <v>3.9</v>
      </c>
      <c r="O11" s="9">
        <v>3</v>
      </c>
      <c r="P11" s="9">
        <v>2</v>
      </c>
      <c r="Q11" s="9">
        <v>1</v>
      </c>
    </row>
    <row r="12" spans="1:17" x14ac:dyDescent="0.25">
      <c r="A12" s="1">
        <v>49051</v>
      </c>
      <c r="B12" s="18">
        <f t="shared" si="1"/>
        <v>145.29999999999998</v>
      </c>
      <c r="C12" s="9">
        <f t="shared" si="0"/>
        <v>107.52199999999999</v>
      </c>
      <c r="D12" s="24"/>
      <c r="F12" s="4" t="s">
        <v>7</v>
      </c>
      <c r="G12" s="4"/>
      <c r="I12" s="1">
        <v>50147</v>
      </c>
      <c r="J12" s="9" cm="1">
        <f t="array" ref="J12">$I$1+INDEX(Euribor!$C:$C,MATCH(J$1,Euribor!$A:$A,0)-DATEDIF($A$2,$I12,"M"))-INDEX(Euribor!$C:$C,MATCH(J$1,Euribor!$A:$A,0))</f>
        <v>0.18400000000000016</v>
      </c>
      <c r="K12" s="9" cm="1">
        <f t="array" ref="K12">$I$1+INDEX(Euribor!$C:$C,MATCH(K$1,Euribor!$A:$A,0)-DATEDIF($A$2,$I12,"M"))-INDEX(Euribor!$C:$C,MATCH(K$1,Euribor!$A:$A,0))</f>
        <v>1.399999999999979E-2</v>
      </c>
      <c r="L12" s="9" cm="1">
        <f t="array" ref="L12">$I$1+INDEX(Euribor!$C:$C,MATCH(L$1,Euribor!$A:$A,0)-DATEDIF($A$2,$I12,"M"))-INDEX(Euribor!$C:$C,MATCH(L$1,Euribor!$A:$A,0))</f>
        <v>-0.40799999999999992</v>
      </c>
      <c r="M12" s="9" cm="1">
        <f t="array" ref="M12">$I$1+INDEX(Euribor!$C:$C,MATCH(M$1,Euribor!$A:$A,0)-DATEDIF($A$2,$I12,"M"))-INDEX(Euribor!$C:$C,MATCH(M$1,Euribor!$A:$A,0))</f>
        <v>-0.90500000000000025</v>
      </c>
      <c r="N12" s="9">
        <v>3.9</v>
      </c>
      <c r="O12" s="9">
        <v>3</v>
      </c>
      <c r="P12" s="9">
        <v>2</v>
      </c>
      <c r="Q12" s="9">
        <v>1</v>
      </c>
    </row>
    <row r="13" spans="1:17" x14ac:dyDescent="0.25">
      <c r="A13" s="1">
        <v>49416</v>
      </c>
      <c r="B13" s="18">
        <f t="shared" si="1"/>
        <v>16.299999999999983</v>
      </c>
      <c r="C13" s="9">
        <f t="shared" si="0"/>
        <v>12.061999999999987</v>
      </c>
      <c r="D13" s="24"/>
      <c r="F13" s="4" t="s">
        <v>5</v>
      </c>
      <c r="G13" s="4" t="s">
        <v>6</v>
      </c>
      <c r="I13" s="1"/>
      <c r="J13" s="9"/>
      <c r="K13" s="9"/>
      <c r="L13" s="9"/>
      <c r="M13" s="9"/>
      <c r="N13" s="9"/>
      <c r="O13" s="9"/>
      <c r="P13" s="9"/>
      <c r="Q13" s="9"/>
    </row>
    <row r="14" spans="1:17" x14ac:dyDescent="0.25">
      <c r="A14" s="1">
        <v>49782</v>
      </c>
      <c r="B14" s="18">
        <f t="shared" si="1"/>
        <v>14.000000000000012</v>
      </c>
      <c r="C14" s="9">
        <f t="shared" si="0"/>
        <v>10.360000000000008</v>
      </c>
      <c r="D14" s="24"/>
      <c r="F14" s="5">
        <f>XIRR(B2:B43,$A2:$A43)</f>
        <v>3.3039239048957822E-2</v>
      </c>
      <c r="G14" s="5">
        <f>XIRR(C2:C43,$A2:$A43)</f>
        <v>2.3818829655647276E-2</v>
      </c>
      <c r="I14" s="1"/>
      <c r="J14" s="9"/>
      <c r="K14" s="9"/>
      <c r="L14" s="9"/>
      <c r="M14" s="9"/>
      <c r="N14" s="9"/>
      <c r="O14" s="9"/>
      <c r="P14" s="9"/>
      <c r="Q14" s="9"/>
    </row>
    <row r="15" spans="1:17" x14ac:dyDescent="0.25">
      <c r="A15" s="1">
        <v>50147</v>
      </c>
      <c r="B15" s="18">
        <f t="shared" si="1"/>
        <v>1.399999999999979</v>
      </c>
      <c r="C15" s="9">
        <f t="shared" si="0"/>
        <v>1.0359999999999845</v>
      </c>
      <c r="D15" s="24"/>
      <c r="I15" s="1"/>
      <c r="J15" s="9"/>
      <c r="K15" s="9"/>
      <c r="L15" s="9"/>
      <c r="M15" s="9"/>
      <c r="N15" s="9"/>
      <c r="O15" s="9"/>
      <c r="P15" s="9"/>
      <c r="Q15" s="9"/>
    </row>
    <row r="16" spans="1:17" x14ac:dyDescent="0.25">
      <c r="A16" s="1">
        <v>50147</v>
      </c>
      <c r="B16" s="9">
        <f>investito</f>
        <v>10000</v>
      </c>
      <c r="C16" s="9">
        <f>B16</f>
        <v>10000</v>
      </c>
      <c r="D16" s="24"/>
      <c r="I16" s="1"/>
      <c r="J16" s="9"/>
      <c r="K16" s="9"/>
      <c r="L16" s="9"/>
      <c r="M16" s="9"/>
      <c r="N16" s="9"/>
      <c r="O16" s="9"/>
      <c r="P16" s="9"/>
      <c r="Q16" s="9"/>
    </row>
    <row r="17" spans="1:17" x14ac:dyDescent="0.25">
      <c r="A17" s="1"/>
      <c r="B17" s="9"/>
      <c r="C17" s="9"/>
      <c r="D17" s="24"/>
      <c r="F17" s="26"/>
      <c r="G17" s="26"/>
      <c r="I17" s="1"/>
      <c r="J17" s="9"/>
      <c r="K17" s="9"/>
      <c r="L17" s="9"/>
      <c r="M17" s="9"/>
      <c r="N17" s="9"/>
      <c r="O17" s="9"/>
      <c r="P17" s="9"/>
      <c r="Q17" s="9"/>
    </row>
    <row r="18" spans="1:17" x14ac:dyDescent="0.25">
      <c r="A18" s="1"/>
      <c r="B18" s="9"/>
      <c r="C18" s="9"/>
      <c r="D18" s="24"/>
      <c r="I18" s="1"/>
      <c r="J18" s="9"/>
      <c r="K18" s="9"/>
      <c r="L18" s="9"/>
      <c r="M18" s="9"/>
      <c r="N18" s="9"/>
      <c r="O18" s="9"/>
      <c r="P18" s="9"/>
      <c r="Q18" s="9"/>
    </row>
    <row r="19" spans="1:17" x14ac:dyDescent="0.25">
      <c r="A19" s="1"/>
      <c r="B19" s="9"/>
      <c r="C19" s="9"/>
      <c r="D19" s="24"/>
      <c r="I19" s="1"/>
      <c r="J19" s="9"/>
      <c r="K19" s="9"/>
      <c r="L19" s="9"/>
      <c r="M19" s="9"/>
      <c r="N19" s="9"/>
      <c r="O19" s="9"/>
      <c r="P19" s="9"/>
      <c r="Q19" s="9"/>
    </row>
    <row r="20" spans="1:17" x14ac:dyDescent="0.25">
      <c r="A20" s="1"/>
      <c r="B20" s="9"/>
      <c r="C20" s="9"/>
      <c r="D20" s="24"/>
      <c r="I20" s="1"/>
      <c r="J20" s="9"/>
      <c r="K20" s="9"/>
      <c r="L20" s="9"/>
      <c r="M20" s="9"/>
      <c r="N20" s="9"/>
      <c r="O20" s="9"/>
      <c r="P20" s="9"/>
      <c r="Q20" s="9"/>
    </row>
    <row r="21" spans="1:17" x14ac:dyDescent="0.25">
      <c r="A21" s="1"/>
      <c r="B21" s="9"/>
      <c r="C21" s="9"/>
      <c r="D21" s="24"/>
      <c r="I21" s="1"/>
      <c r="J21" s="9"/>
      <c r="K21" s="9"/>
      <c r="L21" s="9"/>
      <c r="M21" s="9"/>
      <c r="N21" s="9"/>
      <c r="O21" s="9"/>
      <c r="P21" s="9"/>
      <c r="Q21" s="9"/>
    </row>
    <row r="22" spans="1:17" x14ac:dyDescent="0.25">
      <c r="A22" s="1"/>
      <c r="B22" s="9"/>
      <c r="C22" s="9"/>
      <c r="D22" s="24"/>
      <c r="I22" s="1"/>
      <c r="J22" s="9"/>
      <c r="K22" s="9"/>
      <c r="L22" s="9"/>
      <c r="M22" s="9"/>
      <c r="N22" s="9"/>
      <c r="O22" s="9"/>
      <c r="P22" s="9"/>
      <c r="Q22" s="9"/>
    </row>
    <row r="23" spans="1:17" x14ac:dyDescent="0.25">
      <c r="A23" s="1"/>
      <c r="B23" s="9"/>
      <c r="C23" s="9"/>
      <c r="D23" s="24"/>
      <c r="I23" s="1"/>
      <c r="J23" s="9"/>
      <c r="K23" s="9"/>
      <c r="L23" s="9"/>
      <c r="M23" s="9"/>
      <c r="N23" s="9"/>
      <c r="O23" s="9"/>
      <c r="P23" s="9"/>
      <c r="Q23" s="9"/>
    </row>
    <row r="24" spans="1:17" x14ac:dyDescent="0.25">
      <c r="A24" s="1"/>
      <c r="B24" s="9"/>
      <c r="C24" s="9"/>
      <c r="D24" s="24"/>
      <c r="I24" s="1"/>
      <c r="J24" s="9"/>
      <c r="K24" s="9"/>
      <c r="L24" s="9"/>
      <c r="M24" s="9"/>
      <c r="N24" s="9"/>
      <c r="O24" s="9"/>
      <c r="P24" s="9"/>
      <c r="Q24" s="9"/>
    </row>
    <row r="25" spans="1:17" x14ac:dyDescent="0.25">
      <c r="A25" s="1"/>
      <c r="B25" s="9"/>
      <c r="C25" s="9"/>
      <c r="D25" s="24"/>
      <c r="I25" s="1"/>
      <c r="J25" s="9"/>
      <c r="K25" s="9"/>
      <c r="L25" s="9"/>
      <c r="M25" s="9"/>
      <c r="N25" s="9"/>
      <c r="O25" s="9"/>
      <c r="P25" s="9"/>
      <c r="Q25" s="9"/>
    </row>
    <row r="26" spans="1:17" x14ac:dyDescent="0.25">
      <c r="A26" s="1"/>
      <c r="B26" s="9"/>
      <c r="C26" s="9"/>
      <c r="D26" s="24"/>
      <c r="I26" s="1"/>
      <c r="J26" s="9"/>
      <c r="K26" s="9"/>
      <c r="L26" s="9"/>
      <c r="M26" s="9"/>
      <c r="N26" s="9"/>
      <c r="O26" s="9"/>
      <c r="P26" s="9"/>
      <c r="Q26" s="9"/>
    </row>
    <row r="27" spans="1:17" x14ac:dyDescent="0.25">
      <c r="A27" s="1"/>
      <c r="B27" s="9"/>
      <c r="C27" s="9"/>
      <c r="D27" s="24"/>
      <c r="I27" s="1"/>
      <c r="J27" s="9"/>
      <c r="K27" s="9"/>
      <c r="L27" s="9"/>
      <c r="M27" s="9"/>
      <c r="N27" s="9"/>
      <c r="O27" s="9"/>
      <c r="P27" s="9"/>
      <c r="Q27" s="9"/>
    </row>
    <row r="28" spans="1:17" x14ac:dyDescent="0.25">
      <c r="A28" s="1"/>
      <c r="B28" s="9"/>
      <c r="C28" s="9"/>
      <c r="D28" s="24"/>
      <c r="I28" s="1"/>
      <c r="J28" s="9"/>
      <c r="K28" s="9"/>
      <c r="L28" s="9"/>
      <c r="M28" s="9"/>
      <c r="N28" s="9"/>
      <c r="O28" s="9"/>
      <c r="P28" s="9"/>
      <c r="Q28" s="9"/>
    </row>
    <row r="29" spans="1:17" x14ac:dyDescent="0.25">
      <c r="A29" s="1"/>
      <c r="B29" s="9"/>
      <c r="C29" s="9"/>
      <c r="D29" s="24"/>
      <c r="I29" s="1"/>
      <c r="J29" s="9"/>
      <c r="K29" s="9"/>
      <c r="L29" s="9"/>
      <c r="M29" s="9"/>
      <c r="N29" s="9"/>
      <c r="O29" s="9"/>
      <c r="P29" s="9"/>
      <c r="Q29" s="9"/>
    </row>
    <row r="30" spans="1:17" x14ac:dyDescent="0.25">
      <c r="A30" s="1"/>
      <c r="B30" s="9"/>
      <c r="C30" s="9"/>
      <c r="D30" s="24"/>
    </row>
    <row r="31" spans="1:17" x14ac:dyDescent="0.25">
      <c r="A31" s="1"/>
      <c r="B31" s="9"/>
      <c r="C31" s="9"/>
      <c r="D31" s="24"/>
    </row>
    <row r="32" spans="1:17" x14ac:dyDescent="0.25">
      <c r="A32" s="1"/>
      <c r="B32" s="9"/>
      <c r="C32" s="9"/>
      <c r="D32" s="24"/>
    </row>
    <row r="33" spans="1:4" x14ac:dyDescent="0.25">
      <c r="A33" s="1"/>
      <c r="B33" s="9"/>
      <c r="C33" s="9"/>
      <c r="D33" s="24"/>
    </row>
    <row r="34" spans="1:4" x14ac:dyDescent="0.25">
      <c r="A34" s="1"/>
      <c r="B34" s="9"/>
      <c r="C34" s="9"/>
      <c r="D34" s="24"/>
    </row>
    <row r="35" spans="1:4" x14ac:dyDescent="0.25">
      <c r="A35" s="1"/>
      <c r="B35" s="9"/>
      <c r="C35" s="9"/>
      <c r="D35" s="24"/>
    </row>
    <row r="36" spans="1:4" x14ac:dyDescent="0.25">
      <c r="A36" s="1"/>
      <c r="B36" s="9"/>
      <c r="C36" s="9"/>
      <c r="D36" s="24"/>
    </row>
    <row r="37" spans="1:4" x14ac:dyDescent="0.25">
      <c r="A37" s="1"/>
      <c r="B37" s="9"/>
      <c r="C37" s="9"/>
      <c r="D37" s="24"/>
    </row>
    <row r="38" spans="1:4" x14ac:dyDescent="0.25">
      <c r="A38" s="1"/>
      <c r="B38" s="9"/>
      <c r="C38" s="9"/>
      <c r="D38" s="24"/>
    </row>
    <row r="39" spans="1:4" x14ac:dyDescent="0.25">
      <c r="A39" s="1"/>
      <c r="B39" s="9"/>
      <c r="C39" s="9"/>
      <c r="D39" s="24"/>
    </row>
    <row r="40" spans="1:4" x14ac:dyDescent="0.25">
      <c r="A40" s="1"/>
      <c r="B40" s="9"/>
      <c r="C40" s="9"/>
      <c r="D40" s="24"/>
    </row>
    <row r="41" spans="1:4" x14ac:dyDescent="0.25">
      <c r="A41" s="1"/>
      <c r="B41" s="9"/>
      <c r="C41" s="9"/>
      <c r="D41" s="24"/>
    </row>
    <row r="42" spans="1:4" x14ac:dyDescent="0.25">
      <c r="A42" s="1"/>
      <c r="B42" s="9"/>
      <c r="C42" s="9"/>
      <c r="D42" s="24"/>
    </row>
    <row r="43" spans="1:4" x14ac:dyDescent="0.25">
      <c r="A43" s="1"/>
      <c r="B43" s="9"/>
      <c r="D43" s="24"/>
    </row>
  </sheetData>
  <phoneticPr fontId="7" type="noConversion"/>
  <dataValidations count="1">
    <dataValidation type="list" showInputMessage="1" showErrorMessage="1" errorTitle="Pirla" promptTitle="Scegli solo le date del menu" sqref="G3" xr:uid="{E4A65C5D-0E2E-4A66-9B96-D68E50A2A9CA}">
      <formula1>$J$1:$Q$1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31DCC-5E2D-4306-BED4-0331A87258AE}">
  <dimension ref="A1:G15"/>
  <sheetViews>
    <sheetView zoomScale="190" zoomScaleNormal="190" workbookViewId="0">
      <selection activeCell="D7" sqref="D7"/>
    </sheetView>
  </sheetViews>
  <sheetFormatPr defaultRowHeight="15" x14ac:dyDescent="0.25"/>
  <cols>
    <col min="1" max="1" width="15.42578125" bestFit="1" customWidth="1"/>
    <col min="2" max="2" width="10.7109375" bestFit="1" customWidth="1"/>
    <col min="4" max="4" width="10.7109375" bestFit="1" customWidth="1"/>
  </cols>
  <sheetData>
    <row r="1" spans="1:7" x14ac:dyDescent="0.25">
      <c r="A1" t="s">
        <v>31</v>
      </c>
      <c r="B1" s="30">
        <v>0.02</v>
      </c>
      <c r="F1" s="9"/>
      <c r="G1" s="9">
        <f>D6</f>
        <v>91</v>
      </c>
    </row>
    <row r="2" spans="1:7" x14ac:dyDescent="0.25">
      <c r="F2" s="32">
        <v>0</v>
      </c>
      <c r="G2">
        <f t="dataTable" ref="G2:G15" dt2D="0" dtr="0" r1="B1"/>
        <v>91</v>
      </c>
    </row>
    <row r="3" spans="1:7" x14ac:dyDescent="0.25">
      <c r="A3" t="s">
        <v>28</v>
      </c>
      <c r="B3" s="1">
        <v>48136</v>
      </c>
      <c r="D3" s="1">
        <v>50147</v>
      </c>
      <c r="F3" s="32">
        <v>5.0000000000000001E-3</v>
      </c>
      <c r="G3">
        <v>91</v>
      </c>
    </row>
    <row r="4" spans="1:7" x14ac:dyDescent="0.25">
      <c r="A4" t="s">
        <v>29</v>
      </c>
      <c r="B4" s="1">
        <v>45399</v>
      </c>
      <c r="D4" s="1">
        <v>46129</v>
      </c>
      <c r="F4" s="32">
        <v>0.01</v>
      </c>
      <c r="G4">
        <v>91</v>
      </c>
    </row>
    <row r="5" spans="1:7" x14ac:dyDescent="0.25">
      <c r="A5" t="s">
        <v>32</v>
      </c>
      <c r="B5" s="28">
        <v>1.0999999999999999E-2</v>
      </c>
      <c r="D5" s="29">
        <v>0</v>
      </c>
      <c r="F5" s="32">
        <v>1.4999999999999999E-2</v>
      </c>
      <c r="G5">
        <v>91</v>
      </c>
    </row>
    <row r="6" spans="1:7" x14ac:dyDescent="0.25">
      <c r="A6" t="s">
        <v>30</v>
      </c>
      <c r="B6" s="9">
        <v>100.9</v>
      </c>
      <c r="D6" s="31">
        <v>91</v>
      </c>
      <c r="F6" s="32">
        <v>0.02</v>
      </c>
      <c r="G6">
        <v>91</v>
      </c>
    </row>
    <row r="7" spans="1:7" x14ac:dyDescent="0.25">
      <c r="F7" s="32">
        <v>2.5000000000000001E-2</v>
      </c>
      <c r="G7">
        <v>91</v>
      </c>
    </row>
    <row r="8" spans="1:7" x14ac:dyDescent="0.25">
      <c r="A8" t="s">
        <v>7</v>
      </c>
      <c r="B8" s="27">
        <f>YIELD(B4,B3,B5+B1,B6,100,2)</f>
        <v>2.9651708407231647E-2</v>
      </c>
      <c r="F8" s="32">
        <v>0.03</v>
      </c>
      <c r="G8">
        <v>91</v>
      </c>
    </row>
    <row r="9" spans="1:7" x14ac:dyDescent="0.25">
      <c r="F9" s="32">
        <v>3.5000000000000003E-2</v>
      </c>
      <c r="G9">
        <v>91</v>
      </c>
    </row>
    <row r="10" spans="1:7" x14ac:dyDescent="0.25">
      <c r="F10" s="32">
        <v>0.04</v>
      </c>
      <c r="G10">
        <v>91</v>
      </c>
    </row>
    <row r="11" spans="1:7" x14ac:dyDescent="0.25">
      <c r="B11" s="28"/>
      <c r="F11" s="32">
        <v>4.4999999999999998E-2</v>
      </c>
      <c r="G11">
        <v>91</v>
      </c>
    </row>
    <row r="12" spans="1:7" x14ac:dyDescent="0.25">
      <c r="F12" s="32">
        <v>0.05</v>
      </c>
      <c r="G12">
        <v>91</v>
      </c>
    </row>
    <row r="13" spans="1:7" x14ac:dyDescent="0.25">
      <c r="F13" s="32">
        <v>5.5E-2</v>
      </c>
      <c r="G13">
        <v>91</v>
      </c>
    </row>
    <row r="14" spans="1:7" x14ac:dyDescent="0.25">
      <c r="F14" s="32">
        <v>0.06</v>
      </c>
      <c r="G14">
        <v>91</v>
      </c>
    </row>
    <row r="15" spans="1:7" x14ac:dyDescent="0.25">
      <c r="F15" s="32">
        <v>6.5000000000000002E-2</v>
      </c>
      <c r="G15">
        <v>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6403F-1FFD-465F-9C39-8DFE8DF91DF9}">
  <dimension ref="A1:H43"/>
  <sheetViews>
    <sheetView zoomScale="170" zoomScaleNormal="170" workbookViewId="0">
      <selection activeCell="C5" sqref="C5"/>
    </sheetView>
  </sheetViews>
  <sheetFormatPr defaultRowHeight="15" x14ac:dyDescent="0.25"/>
  <cols>
    <col min="1" max="1" width="11.42578125" bestFit="1" customWidth="1"/>
    <col min="2" max="3" width="9.85546875" bestFit="1" customWidth="1"/>
    <col min="4" max="4" width="11.42578125" style="25" bestFit="1" customWidth="1"/>
    <col min="5" max="5" width="7" customWidth="1"/>
    <col min="7" max="7" width="11.42578125" bestFit="1" customWidth="1"/>
  </cols>
  <sheetData>
    <row r="1" spans="1:8" s="2" customFormat="1" ht="30.75" customHeight="1" x14ac:dyDescent="0.25">
      <c r="A1" s="2" t="s">
        <v>0</v>
      </c>
      <c r="B1" s="2" t="s">
        <v>1</v>
      </c>
      <c r="C1" s="2" t="s">
        <v>2</v>
      </c>
      <c r="D1" s="23"/>
      <c r="F1" s="19"/>
    </row>
    <row r="2" spans="1:8" x14ac:dyDescent="0.25">
      <c r="A2" s="1">
        <v>45399</v>
      </c>
      <c r="B2" s="9">
        <f>-100*investito/100</f>
        <v>-10000</v>
      </c>
      <c r="C2" s="9">
        <f>B2</f>
        <v>-10000</v>
      </c>
      <c r="D2" s="24"/>
      <c r="F2" t="s">
        <v>3</v>
      </c>
      <c r="G2" s="3">
        <v>10000</v>
      </c>
    </row>
    <row r="3" spans="1:8" x14ac:dyDescent="0.25">
      <c r="A3" s="1">
        <v>45764</v>
      </c>
      <c r="B3" s="9">
        <f>9.4%*investito</f>
        <v>940</v>
      </c>
      <c r="C3" s="9">
        <f>B3*(1-26%)</f>
        <v>695.6</v>
      </c>
      <c r="D3" s="24"/>
      <c r="F3" t="s">
        <v>30</v>
      </c>
      <c r="G3" s="33">
        <v>91</v>
      </c>
    </row>
    <row r="4" spans="1:8" x14ac:dyDescent="0.25">
      <c r="A4" s="1">
        <v>46129</v>
      </c>
      <c r="B4" s="9">
        <f>9.4%*investito</f>
        <v>940</v>
      </c>
      <c r="C4" s="9">
        <f t="shared" ref="C4" si="0">B4*(1-26%)</f>
        <v>695.6</v>
      </c>
      <c r="D4" s="24"/>
    </row>
    <row r="5" spans="1:8" x14ac:dyDescent="0.25">
      <c r="A5" s="1">
        <v>46129</v>
      </c>
      <c r="B5" s="9">
        <f>investito*G3/100</f>
        <v>9100</v>
      </c>
      <c r="C5" s="9">
        <f>IF(B5&lt;=investito,B5,B5-(B5-investito)*26%)</f>
        <v>9100</v>
      </c>
      <c r="D5" s="24"/>
    </row>
    <row r="6" spans="1:8" x14ac:dyDescent="0.25">
      <c r="A6" s="34">
        <v>47590</v>
      </c>
      <c r="B6" s="35"/>
      <c r="C6" s="35">
        <f>IF(B5&lt;=investito,(investito-B5)*26%,0)</f>
        <v>234</v>
      </c>
      <c r="D6" s="24"/>
    </row>
    <row r="7" spans="1:8" x14ac:dyDescent="0.25">
      <c r="A7" s="1"/>
      <c r="B7" s="9"/>
      <c r="C7" s="9"/>
      <c r="D7" s="24"/>
      <c r="F7" s="6" t="s">
        <v>4</v>
      </c>
      <c r="G7" s="6"/>
    </row>
    <row r="8" spans="1:8" x14ac:dyDescent="0.25">
      <c r="A8" s="1"/>
      <c r="B8" s="9"/>
      <c r="C8" s="9"/>
      <c r="D8" s="24"/>
      <c r="F8" s="6" t="s">
        <v>5</v>
      </c>
      <c r="G8" s="6" t="s">
        <v>6</v>
      </c>
    </row>
    <row r="9" spans="1:8" x14ac:dyDescent="0.25">
      <c r="A9" s="1"/>
      <c r="B9" s="9"/>
      <c r="C9" s="9"/>
      <c r="D9" s="24"/>
      <c r="F9" s="8">
        <f>SUM(B:B)</f>
        <v>980</v>
      </c>
      <c r="G9" s="8">
        <f>SUM(C:C)</f>
        <v>725.20000000000073</v>
      </c>
    </row>
    <row r="10" spans="1:8" x14ac:dyDescent="0.25">
      <c r="A10" s="1"/>
      <c r="B10" s="9"/>
      <c r="C10" s="9"/>
      <c r="D10" s="24"/>
      <c r="F10" s="7">
        <f>F9/investito</f>
        <v>9.8000000000000004E-2</v>
      </c>
      <c r="G10" s="7">
        <f>G9/investito</f>
        <v>7.2520000000000071E-2</v>
      </c>
    </row>
    <row r="11" spans="1:8" x14ac:dyDescent="0.25">
      <c r="A11" s="1"/>
      <c r="B11" s="9"/>
      <c r="C11" s="9"/>
      <c r="D11" s="24"/>
    </row>
    <row r="12" spans="1:8" x14ac:dyDescent="0.25">
      <c r="A12" s="1"/>
      <c r="B12" s="9"/>
      <c r="C12" s="9"/>
      <c r="D12" s="24"/>
      <c r="F12" s="4" t="s">
        <v>7</v>
      </c>
      <c r="G12" s="4"/>
    </row>
    <row r="13" spans="1:8" x14ac:dyDescent="0.25">
      <c r="A13" s="1"/>
      <c r="B13" s="9"/>
      <c r="C13" s="9"/>
      <c r="D13" s="24"/>
      <c r="F13" s="4" t="s">
        <v>5</v>
      </c>
      <c r="G13" s="4" t="s">
        <v>6</v>
      </c>
      <c r="H13" s="4" t="s">
        <v>34</v>
      </c>
    </row>
    <row r="14" spans="1:8" x14ac:dyDescent="0.25">
      <c r="A14" s="1"/>
      <c r="B14" s="9"/>
      <c r="C14" s="9"/>
      <c r="D14" s="24"/>
      <c r="F14" s="5">
        <f>XIRR(B2:B5,$A2:$A5)</f>
        <v>5.0099697709083568E-2</v>
      </c>
      <c r="G14" s="5">
        <f>XIRR(C2:C5,$A2:$A5)</f>
        <v>2.5118151307106019E-2</v>
      </c>
      <c r="H14" s="5">
        <f>XIRR(C2:C6,$A2:$A6)</f>
        <v>3.5345950722694405E-2</v>
      </c>
    </row>
    <row r="15" spans="1:8" x14ac:dyDescent="0.25">
      <c r="A15" s="1"/>
      <c r="B15" s="9"/>
      <c r="C15" s="9"/>
      <c r="D15" s="24"/>
    </row>
    <row r="16" spans="1:8" x14ac:dyDescent="0.25">
      <c r="A16" s="1"/>
      <c r="B16" s="9"/>
      <c r="C16" s="9"/>
      <c r="D16" s="24"/>
    </row>
    <row r="17" spans="1:7" x14ac:dyDescent="0.25">
      <c r="A17" s="1"/>
      <c r="B17" s="9"/>
      <c r="C17" s="9"/>
      <c r="D17" s="24"/>
      <c r="F17" s="26"/>
      <c r="G17" s="26"/>
    </row>
    <row r="18" spans="1:7" x14ac:dyDescent="0.25">
      <c r="A18" s="1"/>
      <c r="B18" s="9"/>
      <c r="C18" s="9"/>
      <c r="D18" s="24"/>
    </row>
    <row r="19" spans="1:7" x14ac:dyDescent="0.25">
      <c r="A19" s="1"/>
      <c r="B19" s="9"/>
      <c r="C19" s="9"/>
      <c r="D19" s="24"/>
    </row>
    <row r="20" spans="1:7" x14ac:dyDescent="0.25">
      <c r="A20" s="1"/>
      <c r="B20" s="9"/>
      <c r="C20" s="9"/>
      <c r="D20" s="24"/>
    </row>
    <row r="21" spans="1:7" x14ac:dyDescent="0.25">
      <c r="A21" s="1"/>
      <c r="B21" s="9"/>
      <c r="C21" s="9"/>
      <c r="D21" s="24"/>
    </row>
    <row r="22" spans="1:7" x14ac:dyDescent="0.25">
      <c r="A22" s="1"/>
      <c r="B22" s="9"/>
      <c r="C22" s="9"/>
      <c r="D22" s="24"/>
    </row>
    <row r="23" spans="1:7" x14ac:dyDescent="0.25">
      <c r="A23" s="1"/>
      <c r="B23" s="9"/>
      <c r="C23" s="9"/>
      <c r="D23" s="24"/>
    </row>
    <row r="24" spans="1:7" x14ac:dyDescent="0.25">
      <c r="A24" s="1"/>
      <c r="B24" s="9"/>
      <c r="C24" s="9"/>
      <c r="D24" s="24"/>
    </row>
    <row r="25" spans="1:7" x14ac:dyDescent="0.25">
      <c r="A25" s="1"/>
      <c r="B25" s="9"/>
      <c r="C25" s="9"/>
      <c r="D25" s="24"/>
    </row>
    <row r="26" spans="1:7" x14ac:dyDescent="0.25">
      <c r="A26" s="1"/>
      <c r="B26" s="9"/>
      <c r="C26" s="9"/>
      <c r="D26" s="24"/>
    </row>
    <row r="27" spans="1:7" x14ac:dyDescent="0.25">
      <c r="A27" s="1"/>
      <c r="B27" s="9"/>
      <c r="C27" s="9"/>
      <c r="D27" s="24"/>
    </row>
    <row r="28" spans="1:7" x14ac:dyDescent="0.25">
      <c r="A28" s="1"/>
      <c r="B28" s="9"/>
      <c r="C28" s="9"/>
      <c r="D28" s="24"/>
    </row>
    <row r="29" spans="1:7" x14ac:dyDescent="0.25">
      <c r="A29" s="1"/>
      <c r="B29" s="9"/>
      <c r="C29" s="9"/>
      <c r="D29" s="24"/>
    </row>
    <row r="30" spans="1:7" x14ac:dyDescent="0.25">
      <c r="A30" s="1"/>
      <c r="B30" s="9"/>
      <c r="C30" s="9"/>
      <c r="D30" s="24"/>
    </row>
    <row r="31" spans="1:7" x14ac:dyDescent="0.25">
      <c r="A31" s="1"/>
      <c r="B31" s="9"/>
      <c r="C31" s="9"/>
      <c r="D31" s="24"/>
    </row>
    <row r="32" spans="1:7" x14ac:dyDescent="0.25">
      <c r="A32" s="1"/>
      <c r="B32" s="9"/>
      <c r="C32" s="9"/>
      <c r="D32" s="24"/>
    </row>
    <row r="33" spans="1:4" x14ac:dyDescent="0.25">
      <c r="A33" s="1"/>
      <c r="B33" s="9"/>
      <c r="C33" s="9"/>
      <c r="D33" s="24"/>
    </row>
    <row r="34" spans="1:4" x14ac:dyDescent="0.25">
      <c r="A34" s="1"/>
      <c r="B34" s="9"/>
      <c r="C34" s="9"/>
      <c r="D34" s="24"/>
    </row>
    <row r="35" spans="1:4" x14ac:dyDescent="0.25">
      <c r="A35" s="1"/>
      <c r="B35" s="9"/>
      <c r="C35" s="9"/>
      <c r="D35" s="24"/>
    </row>
    <row r="36" spans="1:4" x14ac:dyDescent="0.25">
      <c r="A36" s="1"/>
      <c r="B36" s="9"/>
      <c r="C36" s="9"/>
      <c r="D36" s="24"/>
    </row>
    <row r="37" spans="1:4" x14ac:dyDescent="0.25">
      <c r="A37" s="1"/>
      <c r="B37" s="9"/>
      <c r="C37" s="9"/>
      <c r="D37" s="24"/>
    </row>
    <row r="38" spans="1:4" x14ac:dyDescent="0.25">
      <c r="A38" s="1"/>
      <c r="B38" s="9"/>
      <c r="C38" s="9"/>
      <c r="D38" s="24"/>
    </row>
    <row r="39" spans="1:4" x14ac:dyDescent="0.25">
      <c r="A39" s="1"/>
      <c r="B39" s="9"/>
      <c r="C39" s="9"/>
      <c r="D39" s="24"/>
    </row>
    <row r="40" spans="1:4" x14ac:dyDescent="0.25">
      <c r="A40" s="1"/>
      <c r="B40" s="9"/>
      <c r="C40" s="9"/>
      <c r="D40" s="24"/>
    </row>
    <row r="41" spans="1:4" x14ac:dyDescent="0.25">
      <c r="A41" s="1"/>
      <c r="B41" s="9"/>
      <c r="C41" s="9"/>
      <c r="D41" s="24"/>
    </row>
    <row r="42" spans="1:4" x14ac:dyDescent="0.25">
      <c r="A42" s="1"/>
      <c r="B42" s="9"/>
      <c r="C42" s="9"/>
      <c r="D42" s="24"/>
    </row>
    <row r="43" spans="1:4" x14ac:dyDescent="0.25">
      <c r="A43" s="1"/>
      <c r="B43" s="9"/>
      <c r="D43" s="24"/>
    </row>
  </sheetData>
  <pageMargins left="0.7" right="0.7" top="0.75" bottom="0.75" header="0.3" footer="0.3"/>
  <ignoredErrors>
    <ignoredError sqref="F14:G14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4</vt:i4>
      </vt:variant>
      <vt:variant>
        <vt:lpstr>Charts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Euribor</vt:lpstr>
      <vt:lpstr>Flussi</vt:lpstr>
      <vt:lpstr>Stima prezzo</vt:lpstr>
      <vt:lpstr>Flussi Se Vendita</vt:lpstr>
      <vt:lpstr>Chart1</vt:lpstr>
      <vt:lpstr>'Flussi Se Vendita'!investito</vt:lpstr>
      <vt:lpstr>investito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Paolo</dc:creator>
  <cp:lastModifiedBy>Coletti Paolo</cp:lastModifiedBy>
  <dcterms:created xsi:type="dcterms:W3CDTF">2023-10-11T19:17:12Z</dcterms:created>
  <dcterms:modified xsi:type="dcterms:W3CDTF">2024-04-19T08:37:20Z</dcterms:modified>
</cp:coreProperties>
</file>