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o\Desktop\"/>
    </mc:Choice>
  </mc:AlternateContent>
  <xr:revisionPtr revIDLastSave="0" documentId="8_{66FBC8B8-24F7-4413-B44D-026C9E5A669A}" xr6:coauthVersionLast="47" xr6:coauthVersionMax="47" xr10:uidLastSave="{00000000-0000-0000-0000-000000000000}"/>
  <bookViews>
    <workbookView xWindow="-120" yWindow="-120" windowWidth="29040" windowHeight="15720" xr2:uid="{87389942-CCE6-4BB7-88F5-3508DB3CBF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20" i="1" s="1"/>
  <c r="G3" i="1"/>
  <c r="K19" i="1"/>
  <c r="J5" i="1"/>
  <c r="J6" i="1"/>
  <c r="J7" i="1"/>
  <c r="J8" i="1"/>
  <c r="J9" i="1"/>
  <c r="J4" i="1"/>
  <c r="J3" i="1"/>
  <c r="F13" i="1"/>
  <c r="F5" i="1"/>
  <c r="F6" i="1"/>
  <c r="F7" i="1"/>
  <c r="F8" i="1"/>
  <c r="F9" i="1"/>
  <c r="F10" i="1"/>
  <c r="F11" i="1"/>
  <c r="F12" i="1"/>
  <c r="F4" i="1"/>
  <c r="F3" i="1"/>
  <c r="B3" i="1"/>
  <c r="B23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4" i="1"/>
  <c r="G4" i="1" l="1"/>
  <c r="L3" i="1"/>
  <c r="L4" i="1" s="1"/>
  <c r="C3" i="1"/>
  <c r="C4" i="1" s="1"/>
</calcChain>
</file>

<file path=xl/sharedStrings.xml><?xml version="1.0" encoding="utf-8"?>
<sst xmlns="http://schemas.openxmlformats.org/spreadsheetml/2006/main" count="12" uniqueCount="4">
  <si>
    <t>Data</t>
  </si>
  <si>
    <t>Flusso</t>
  </si>
  <si>
    <t>Euribor 6m</t>
  </si>
  <si>
    <t>IPOTESI FATTA SENZA ALCUNA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</si>
</sst>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2" fontId="0" fillId="0" borderId="0" xfId="0" applyNumberFormat="1"/>
    <xf numFmtId="10" fontId="0" fillId="0" borderId="0" xfId="1" applyNumberFormat="1" applyFont="1"/>
    <xf numFmtId="0" fontId="3" fillId="0" borderId="0" xfId="0" applyFont="1"/>
    <xf numFmtId="10" fontId="2" fillId="2" borderId="0" xfId="1" applyNumberFormat="1" applyFont="1" applyFill="1"/>
    <xf numFmtId="2" fontId="0" fillId="2" borderId="0" xfId="0" applyNumberFormat="1" applyFill="1"/>
    <xf numFmtId="14" fontId="3" fillId="0" borderId="0" xfId="0" applyNumberFormat="1" applyFont="1"/>
    <xf numFmtId="2" fontId="3" fillId="0" borderId="0" xfId="0" applyNumberFormat="1" applyFont="1"/>
    <xf numFmtId="10" fontId="3" fillId="2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45CD7-C214-4CD0-BD5E-92848376D3FE}">
  <dimension ref="A1:L29"/>
  <sheetViews>
    <sheetView tabSelected="1" zoomScale="160" zoomScaleNormal="160" workbookViewId="0">
      <selection activeCell="G9" sqref="G9"/>
    </sheetView>
  </sheetViews>
  <sheetFormatPr defaultRowHeight="15" x14ac:dyDescent="0.25"/>
  <cols>
    <col min="1" max="1" width="11" style="1" bestFit="1" customWidth="1"/>
    <col min="2" max="2" width="9.140625" style="2"/>
    <col min="5" max="5" width="11" bestFit="1" customWidth="1"/>
    <col min="9" max="9" width="11" bestFit="1" customWidth="1"/>
    <col min="11" max="11" width="10.5703125" style="5" bestFit="1" customWidth="1"/>
  </cols>
  <sheetData>
    <row r="1" spans="1:12" x14ac:dyDescent="0.25">
      <c r="A1" s="7" t="s">
        <v>0</v>
      </c>
      <c r="B1" s="8" t="s">
        <v>1</v>
      </c>
      <c r="C1" s="4"/>
      <c r="D1" s="4"/>
      <c r="E1" s="7" t="s">
        <v>0</v>
      </c>
      <c r="F1" s="8" t="s">
        <v>1</v>
      </c>
      <c r="G1" s="4"/>
      <c r="H1" s="4"/>
      <c r="I1" s="7" t="s">
        <v>0</v>
      </c>
      <c r="J1" s="8" t="s">
        <v>1</v>
      </c>
      <c r="K1" s="9" t="s">
        <v>2</v>
      </c>
      <c r="L1" s="4" t="s">
        <v>3</v>
      </c>
    </row>
    <row r="2" spans="1:12" x14ac:dyDescent="0.25">
      <c r="A2" s="1">
        <v>44956</v>
      </c>
      <c r="B2" s="6">
        <v>-101</v>
      </c>
      <c r="E2" s="1">
        <v>44956</v>
      </c>
      <c r="F2" s="6">
        <v>-98.45</v>
      </c>
      <c r="I2" s="1">
        <v>44956</v>
      </c>
      <c r="J2" s="6">
        <v>-100</v>
      </c>
    </row>
    <row r="3" spans="1:12" x14ac:dyDescent="0.25">
      <c r="A3" s="1">
        <v>45047</v>
      </c>
      <c r="B3" s="2">
        <f>2.2*(182-93)/182</f>
        <v>1.0758241758241758</v>
      </c>
      <c r="C3" s="3">
        <f>XIRR(B2:B23,A2:A23)</f>
        <v>4.3184044957160952E-2</v>
      </c>
      <c r="E3" s="1">
        <v>45017</v>
      </c>
      <c r="F3" s="2">
        <f>1.13956*(122-64)/122</f>
        <v>0.54175803278688517</v>
      </c>
      <c r="G3" s="3">
        <f>XIRR(F2:F13,E2:E13)</f>
        <v>3.758303225040438E-2</v>
      </c>
      <c r="I3" s="1">
        <v>45031</v>
      </c>
      <c r="J3" s="2">
        <f>(0.5+K3*100)/2*(182-110)/180</f>
        <v>0.68</v>
      </c>
      <c r="K3" s="5">
        <v>2.9000000000000001E-2</v>
      </c>
      <c r="L3" s="3">
        <f>XIRR(J2:J10,I2:I10)</f>
        <v>3.1715181469917295E-2</v>
      </c>
    </row>
    <row r="4" spans="1:12" x14ac:dyDescent="0.25">
      <c r="A4" s="1">
        <v>45231</v>
      </c>
      <c r="B4" s="2">
        <f>2.2</f>
        <v>2.2000000000000002</v>
      </c>
      <c r="C4" s="3">
        <f>C3*(1-12.5%)</f>
        <v>3.7786039337515835E-2</v>
      </c>
      <c r="E4" s="1">
        <v>45200</v>
      </c>
      <c r="F4" s="2">
        <f>3.4/2</f>
        <v>1.7</v>
      </c>
      <c r="G4" s="3">
        <f>G3*(1-12.5%)</f>
        <v>3.2885153219103833E-2</v>
      </c>
      <c r="I4" s="1">
        <v>45214</v>
      </c>
      <c r="J4" s="2">
        <f>(0.5+K4*100)/2</f>
        <v>1.7000000000000002</v>
      </c>
      <c r="K4" s="5">
        <v>2.9000000000000001E-2</v>
      </c>
      <c r="L4" s="3">
        <f>L3*(1-12.5%)</f>
        <v>2.7750783786177631E-2</v>
      </c>
    </row>
    <row r="5" spans="1:12" x14ac:dyDescent="0.25">
      <c r="A5" s="1">
        <v>45413</v>
      </c>
      <c r="B5" s="2">
        <f t="shared" ref="B5:B22" si="0">2.2</f>
        <v>2.2000000000000002</v>
      </c>
      <c r="E5" s="1">
        <v>45383</v>
      </c>
      <c r="F5" s="2">
        <f t="shared" ref="F5:F12" si="1">3.4/2</f>
        <v>1.7</v>
      </c>
      <c r="I5" s="1">
        <v>45397</v>
      </c>
      <c r="J5" s="2">
        <f t="shared" ref="J5:J9" si="2">(0.5+K5*100)/2</f>
        <v>1.6</v>
      </c>
      <c r="K5" s="5">
        <v>2.7E-2</v>
      </c>
    </row>
    <row r="6" spans="1:12" x14ac:dyDescent="0.25">
      <c r="A6" s="1">
        <v>45597</v>
      </c>
      <c r="B6" s="2">
        <f t="shared" si="0"/>
        <v>2.2000000000000002</v>
      </c>
      <c r="E6" s="1">
        <v>45566</v>
      </c>
      <c r="F6" s="2">
        <f t="shared" si="1"/>
        <v>1.7</v>
      </c>
      <c r="I6" s="1">
        <v>45580</v>
      </c>
      <c r="J6" s="2">
        <f t="shared" si="2"/>
        <v>1.6</v>
      </c>
      <c r="K6" s="5">
        <v>2.7E-2</v>
      </c>
    </row>
    <row r="7" spans="1:12" x14ac:dyDescent="0.25">
      <c r="A7" s="1">
        <v>45778</v>
      </c>
      <c r="B7" s="2">
        <f t="shared" si="0"/>
        <v>2.2000000000000002</v>
      </c>
      <c r="E7" s="1">
        <v>45748</v>
      </c>
      <c r="F7" s="2">
        <f t="shared" si="1"/>
        <v>1.7</v>
      </c>
      <c r="I7" s="1">
        <v>45762</v>
      </c>
      <c r="J7" s="2">
        <f t="shared" si="2"/>
        <v>1.5</v>
      </c>
      <c r="K7" s="5">
        <v>2.5000000000000001E-2</v>
      </c>
    </row>
    <row r="8" spans="1:12" x14ac:dyDescent="0.25">
      <c r="A8" s="1">
        <v>45962</v>
      </c>
      <c r="B8" s="2">
        <f t="shared" si="0"/>
        <v>2.2000000000000002</v>
      </c>
      <c r="E8" s="1">
        <v>45931</v>
      </c>
      <c r="F8" s="2">
        <f t="shared" si="1"/>
        <v>1.7</v>
      </c>
      <c r="I8" s="1">
        <v>45945</v>
      </c>
      <c r="J8" s="2">
        <f t="shared" si="2"/>
        <v>1.5</v>
      </c>
      <c r="K8" s="5">
        <v>2.5000000000000001E-2</v>
      </c>
    </row>
    <row r="9" spans="1:12" x14ac:dyDescent="0.25">
      <c r="A9" s="1">
        <v>46143</v>
      </c>
      <c r="B9" s="2">
        <f t="shared" si="0"/>
        <v>2.2000000000000002</v>
      </c>
      <c r="E9" s="1">
        <v>46113</v>
      </c>
      <c r="F9" s="2">
        <f t="shared" si="1"/>
        <v>1.7</v>
      </c>
      <c r="I9" s="1">
        <v>46127</v>
      </c>
      <c r="J9" s="2">
        <f t="shared" si="2"/>
        <v>1.5</v>
      </c>
      <c r="K9" s="5">
        <v>2.5000000000000001E-2</v>
      </c>
    </row>
    <row r="10" spans="1:12" x14ac:dyDescent="0.25">
      <c r="A10" s="1">
        <v>46327</v>
      </c>
      <c r="B10" s="2">
        <f t="shared" si="0"/>
        <v>2.2000000000000002</v>
      </c>
      <c r="E10" s="1">
        <v>46296</v>
      </c>
      <c r="F10" s="2">
        <f t="shared" si="1"/>
        <v>1.7</v>
      </c>
      <c r="I10" s="1">
        <v>46127</v>
      </c>
      <c r="J10" s="2">
        <v>100</v>
      </c>
    </row>
    <row r="11" spans="1:12" x14ac:dyDescent="0.25">
      <c r="A11" s="1">
        <v>46508</v>
      </c>
      <c r="B11" s="2">
        <f t="shared" si="0"/>
        <v>2.2000000000000002</v>
      </c>
      <c r="E11" s="1">
        <v>46478</v>
      </c>
      <c r="F11" s="2">
        <f t="shared" si="1"/>
        <v>1.7</v>
      </c>
      <c r="I11" s="1"/>
      <c r="J11" s="2"/>
    </row>
    <row r="12" spans="1:12" x14ac:dyDescent="0.25">
      <c r="A12" s="1">
        <v>46692</v>
      </c>
      <c r="B12" s="2">
        <f t="shared" si="0"/>
        <v>2.2000000000000002</v>
      </c>
      <c r="E12" s="1">
        <v>46661</v>
      </c>
      <c r="F12" s="2">
        <f t="shared" si="1"/>
        <v>1.7</v>
      </c>
      <c r="I12" s="1"/>
      <c r="J12" s="2"/>
    </row>
    <row r="13" spans="1:12" x14ac:dyDescent="0.25">
      <c r="A13" s="1">
        <v>46874</v>
      </c>
      <c r="B13" s="2">
        <f t="shared" si="0"/>
        <v>2.2000000000000002</v>
      </c>
      <c r="E13" s="1">
        <v>46844</v>
      </c>
      <c r="F13" s="2">
        <f>3.4/2+100</f>
        <v>101.7</v>
      </c>
      <c r="I13" s="1"/>
      <c r="J13" s="2"/>
    </row>
    <row r="14" spans="1:12" x14ac:dyDescent="0.25">
      <c r="A14" s="1">
        <v>47058</v>
      </c>
      <c r="B14" s="2">
        <f t="shared" si="0"/>
        <v>2.2000000000000002</v>
      </c>
      <c r="E14" s="1"/>
      <c r="F14" s="2"/>
    </row>
    <row r="15" spans="1:12" x14ac:dyDescent="0.25">
      <c r="A15" s="1">
        <v>47239</v>
      </c>
      <c r="B15" s="2">
        <f t="shared" si="0"/>
        <v>2.2000000000000002</v>
      </c>
      <c r="E15" s="1"/>
      <c r="F15" s="2"/>
    </row>
    <row r="16" spans="1:12" x14ac:dyDescent="0.25">
      <c r="A16" s="1">
        <v>47423</v>
      </c>
      <c r="B16" s="2">
        <f t="shared" si="0"/>
        <v>2.2000000000000002</v>
      </c>
      <c r="E16" s="1"/>
      <c r="F16" s="2"/>
    </row>
    <row r="17" spans="1:11" x14ac:dyDescent="0.25">
      <c r="A17" s="1">
        <v>47604</v>
      </c>
      <c r="B17" s="2">
        <f t="shared" si="0"/>
        <v>2.2000000000000002</v>
      </c>
      <c r="E17" s="7" t="s">
        <v>0</v>
      </c>
      <c r="F17" s="8" t="s">
        <v>1</v>
      </c>
      <c r="G17" s="4"/>
      <c r="I17" s="7" t="s">
        <v>0</v>
      </c>
      <c r="J17" s="8" t="s">
        <v>1</v>
      </c>
    </row>
    <row r="18" spans="1:11" x14ac:dyDescent="0.25">
      <c r="A18" s="1">
        <v>47788</v>
      </c>
      <c r="B18" s="2">
        <f t="shared" si="0"/>
        <v>2.2000000000000002</v>
      </c>
      <c r="E18" s="1">
        <v>44958</v>
      </c>
      <c r="F18" s="6">
        <v>-92.97</v>
      </c>
      <c r="I18" s="1">
        <v>44958</v>
      </c>
      <c r="J18" s="6">
        <v>-80</v>
      </c>
    </row>
    <row r="19" spans="1:11" x14ac:dyDescent="0.25">
      <c r="A19" s="1">
        <v>47969</v>
      </c>
      <c r="B19" s="2">
        <f t="shared" si="0"/>
        <v>2.2000000000000002</v>
      </c>
      <c r="E19" s="1">
        <v>45139</v>
      </c>
      <c r="F19" s="2">
        <v>1</v>
      </c>
      <c r="G19" s="3">
        <f>XIRR(F18:F29,E18:E29)</f>
        <v>3.5763069987297058E-2</v>
      </c>
      <c r="I19" s="1">
        <v>46784</v>
      </c>
      <c r="J19">
        <v>100</v>
      </c>
      <c r="K19" s="5">
        <f>XIRR(J18:J19,I18:I19)</f>
        <v>4.5613995194435125E-2</v>
      </c>
    </row>
    <row r="20" spans="1:11" x14ac:dyDescent="0.25">
      <c r="A20" s="1">
        <v>48153</v>
      </c>
      <c r="B20" s="2">
        <f t="shared" si="0"/>
        <v>2.2000000000000002</v>
      </c>
      <c r="E20" s="1">
        <v>45323</v>
      </c>
      <c r="F20" s="2">
        <v>1</v>
      </c>
      <c r="G20" s="3">
        <f>G19*(1-12.5%)</f>
        <v>3.1292686238884926E-2</v>
      </c>
    </row>
    <row r="21" spans="1:11" x14ac:dyDescent="0.25">
      <c r="A21" s="1">
        <v>48335</v>
      </c>
      <c r="B21" s="2">
        <f t="shared" si="0"/>
        <v>2.2000000000000002</v>
      </c>
      <c r="E21" s="1">
        <v>45505</v>
      </c>
      <c r="F21" s="2">
        <v>1</v>
      </c>
    </row>
    <row r="22" spans="1:11" x14ac:dyDescent="0.25">
      <c r="A22" s="1">
        <v>48519</v>
      </c>
      <c r="B22" s="2">
        <f t="shared" si="0"/>
        <v>2.2000000000000002</v>
      </c>
      <c r="E22" s="1">
        <v>45689</v>
      </c>
      <c r="F22" s="2">
        <v>1</v>
      </c>
    </row>
    <row r="23" spans="1:11" x14ac:dyDescent="0.25">
      <c r="A23" s="1">
        <v>48700</v>
      </c>
      <c r="B23" s="2">
        <f>2.2+100</f>
        <v>102.2</v>
      </c>
      <c r="E23" s="1">
        <v>45870</v>
      </c>
      <c r="F23" s="2">
        <v>1</v>
      </c>
    </row>
    <row r="24" spans="1:11" x14ac:dyDescent="0.25">
      <c r="E24" s="1">
        <v>46054</v>
      </c>
      <c r="F24" s="2">
        <v>1</v>
      </c>
    </row>
    <row r="25" spans="1:11" x14ac:dyDescent="0.25">
      <c r="E25" s="1">
        <v>46235</v>
      </c>
      <c r="F25" s="2">
        <v>1</v>
      </c>
    </row>
    <row r="26" spans="1:11" x14ac:dyDescent="0.25">
      <c r="E26" s="1">
        <v>46419</v>
      </c>
      <c r="F26" s="2">
        <v>1</v>
      </c>
    </row>
    <row r="27" spans="1:11" x14ac:dyDescent="0.25">
      <c r="E27" s="1">
        <v>46600</v>
      </c>
      <c r="F27" s="2">
        <v>1</v>
      </c>
    </row>
    <row r="28" spans="1:11" x14ac:dyDescent="0.25">
      <c r="E28" s="1">
        <v>46784</v>
      </c>
      <c r="F28" s="2">
        <v>1</v>
      </c>
    </row>
    <row r="29" spans="1:11" x14ac:dyDescent="0.25">
      <c r="E29" s="1">
        <v>46784</v>
      </c>
      <c r="F29" s="2">
        <v>100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155F6533957E4DB6DE4C9233A2627D" ma:contentTypeVersion="13" ma:contentTypeDescription="Create a new document." ma:contentTypeScope="" ma:versionID="6cc6bba0b26962f39925ac13a9eaee63">
  <xsd:schema xmlns:xsd="http://www.w3.org/2001/XMLSchema" xmlns:xs="http://www.w3.org/2001/XMLSchema" xmlns:p="http://schemas.microsoft.com/office/2006/metadata/properties" xmlns:ns3="0fe1f3e0-650a-4a78-921a-4926ce266b37" xmlns:ns4="c89994c1-4b93-4fa0-854d-5766c25d84a0" targetNamespace="http://schemas.microsoft.com/office/2006/metadata/properties" ma:root="true" ma:fieldsID="6f798829f995c89e7122c654ed8fd3b6" ns3:_="" ns4:_="">
    <xsd:import namespace="0fe1f3e0-650a-4a78-921a-4926ce266b37"/>
    <xsd:import namespace="c89994c1-4b93-4fa0-854d-5766c25d84a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1f3e0-650a-4a78-921a-4926ce266b3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994c1-4b93-4fa0-854d-5766c25d84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3AD7F1-B0DD-403D-BA0F-1DDB3256CF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e1f3e0-650a-4a78-921a-4926ce266b37"/>
    <ds:schemaRef ds:uri="c89994c1-4b93-4fa0-854d-5766c25d8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69F65D-C02E-4438-8B75-20FBA07514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770CEC-A040-4F62-B299-786F0F2F1541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c89994c1-4b93-4fa0-854d-5766c25d84a0"/>
    <ds:schemaRef ds:uri="0fe1f3e0-650a-4a78-921a-4926ce266b3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Coletti Paolo</cp:lastModifiedBy>
  <dcterms:created xsi:type="dcterms:W3CDTF">2023-01-30T07:31:53Z</dcterms:created>
  <dcterms:modified xsi:type="dcterms:W3CDTF">2023-01-30T09:23:23Z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0x010100BE155F6533957E4DB6DE4C9233A2627D</vt:lpwstr>
  </property>
</Properties>
</file>